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240" windowHeight="7455" firstSheet="1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7" r:id="rId5"/>
    <sheet name="Arbol de Objetivos" sheetId="18" r:id="rId6"/>
    <sheet name="CRONOGRAMA" sheetId="4" state="hidden" r:id="rId7"/>
    <sheet name="Presupuesto de Egresos" sheetId="14" state="hidden" r:id="rId8"/>
    <sheet name="Egresos Ejercidos Reales" sheetId="15" state="hidden" r:id="rId9"/>
  </sheets>
  <externalReferences>
    <externalReference r:id="rId10"/>
  </externalReferences>
  <definedNames>
    <definedName name="compo1" localSheetId="5">'[1]componentes POA'!$B$49:$J$61</definedName>
    <definedName name="compo1" localSheetId="4">'[1]componentes POA'!$B$49:$J$61</definedName>
    <definedName name="compo1">'componentes POA'!$B$44:$J$56</definedName>
    <definedName name="compo2" localSheetId="5">'[1]componentes POA'!$B$106:$J$118</definedName>
    <definedName name="compo2" localSheetId="4">'[1]componentes POA'!$B$106:$J$118</definedName>
    <definedName name="compo2">'componentes POA'!$B$101:$J$113</definedName>
    <definedName name="compo3" localSheetId="5">'[1]componentes POA'!$B$163:$J$175</definedName>
    <definedName name="compo3" localSheetId="4">'[1]componentes POA'!$B$163:$J$175</definedName>
    <definedName name="compo3">'componentes POA'!$B$158:$J$170</definedName>
    <definedName name="compo4" localSheetId="5">'[1]componentes POA'!$B$220:$J$232</definedName>
    <definedName name="compo4" localSheetId="4">'[1]componentes POA'!$B$220:$J$232</definedName>
    <definedName name="compo4">'componentes POA'!$B$215:$J$227</definedName>
    <definedName name="nombremes" localSheetId="5">'[1]componentes POA'!$E$236:$F$247</definedName>
    <definedName name="nombremes" localSheetId="4">'[1]componentes POA'!$E$236:$F$247</definedName>
    <definedName name="nombremes">'componentes POA'!$E$231:$F$242</definedName>
  </definedNames>
  <calcPr calcId="144525"/>
</workbook>
</file>

<file path=xl/calcChain.xml><?xml version="1.0" encoding="utf-8"?>
<calcChain xmlns="http://schemas.openxmlformats.org/spreadsheetml/2006/main">
  <c r="H31" i="18" l="1"/>
  <c r="F31" i="18"/>
  <c r="D31" i="18"/>
  <c r="A2" i="18"/>
  <c r="A2" i="17"/>
  <c r="A30" i="16" l="1"/>
  <c r="N35" i="16"/>
  <c r="J177" i="1" s="1"/>
  <c r="N34" i="16"/>
  <c r="J176" i="1" s="1"/>
  <c r="N33" i="16"/>
  <c r="J175" i="1" s="1"/>
  <c r="N32" i="16"/>
  <c r="J174" i="1" s="1"/>
  <c r="A22" i="16"/>
  <c r="N27" i="16"/>
  <c r="J120" i="1" s="1"/>
  <c r="N26" i="16"/>
  <c r="J119" i="1" s="1"/>
  <c r="N25" i="16"/>
  <c r="J118" i="1" s="1"/>
  <c r="N24" i="16"/>
  <c r="J117" i="1" s="1"/>
  <c r="A14" i="16"/>
  <c r="N19" i="16"/>
  <c r="J63" i="1" s="1"/>
  <c r="N18" i="16"/>
  <c r="J62" i="1" s="1"/>
  <c r="N17" i="16"/>
  <c r="J61" i="1" s="1"/>
  <c r="N16" i="16"/>
  <c r="J60" i="1" s="1"/>
  <c r="A6" i="16"/>
  <c r="N11" i="16"/>
  <c r="J6" i="1" s="1"/>
  <c r="N10" i="16"/>
  <c r="J5" i="1" s="1"/>
  <c r="N9" i="16"/>
  <c r="J4" i="1" s="1"/>
  <c r="N8" i="16"/>
  <c r="J3" i="1" s="1"/>
  <c r="A2" i="16"/>
  <c r="C6" i="15"/>
  <c r="P62" i="15"/>
  <c r="P61" i="15"/>
  <c r="P60" i="15"/>
  <c r="P59" i="15" s="1"/>
  <c r="O59" i="15"/>
  <c r="N59" i="15"/>
  <c r="M59" i="15"/>
  <c r="L59" i="15"/>
  <c r="K59" i="15"/>
  <c r="J59" i="15"/>
  <c r="I59" i="15"/>
  <c r="H59" i="15"/>
  <c r="G59" i="15"/>
  <c r="F59" i="15"/>
  <c r="E59" i="15"/>
  <c r="D59" i="15"/>
  <c r="P58" i="15"/>
  <c r="P57" i="15"/>
  <c r="P56" i="15"/>
  <c r="P55" i="15"/>
  <c r="P54" i="15"/>
  <c r="P53" i="15"/>
  <c r="P52" i="15"/>
  <c r="P51" i="15"/>
  <c r="P50" i="15"/>
  <c r="P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 s="1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P58" i="14"/>
  <c r="P57" i="14"/>
  <c r="P56" i="14"/>
  <c r="P55" i="14"/>
  <c r="P54" i="14"/>
  <c r="P53" i="14"/>
  <c r="P52" i="14"/>
  <c r="P51" i="14"/>
  <c r="P50" i="14"/>
  <c r="P49" i="14"/>
  <c r="P48" i="14" s="1"/>
  <c r="O48" i="14"/>
  <c r="N48" i="14"/>
  <c r="M48" i="14"/>
  <c r="L48" i="14"/>
  <c r="K48" i="14"/>
  <c r="J48" i="14"/>
  <c r="I48" i="14"/>
  <c r="H48" i="14"/>
  <c r="G48" i="14"/>
  <c r="F48" i="14"/>
  <c r="E48" i="14"/>
  <c r="D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P16" i="14" s="1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P14" i="14"/>
  <c r="P13" i="14"/>
  <c r="P12" i="14"/>
  <c r="P11" i="14"/>
  <c r="P10" i="14"/>
  <c r="P9" i="14" s="1"/>
  <c r="O9" i="14"/>
  <c r="N9" i="14"/>
  <c r="M9" i="14"/>
  <c r="L9" i="14"/>
  <c r="K9" i="14"/>
  <c r="J9" i="14"/>
  <c r="I9" i="14"/>
  <c r="H9" i="14"/>
  <c r="G9" i="14"/>
  <c r="F9" i="14"/>
  <c r="E9" i="14"/>
  <c r="D9" i="14"/>
  <c r="A2" i="4"/>
  <c r="H18" i="12"/>
  <c r="C18" i="12"/>
  <c r="B18" i="12"/>
  <c r="B12" i="12"/>
  <c r="B10" i="12"/>
  <c r="F45" i="6"/>
  <c r="A47" i="6"/>
  <c r="A18" i="12" s="1"/>
  <c r="D47" i="6"/>
  <c r="F47" i="6"/>
  <c r="A48" i="6"/>
  <c r="D48" i="6"/>
  <c r="F48" i="6"/>
  <c r="A49" i="6"/>
  <c r="D49" i="6"/>
  <c r="F49" i="6"/>
  <c r="A50" i="6"/>
  <c r="D50" i="6"/>
  <c r="F50" i="6"/>
  <c r="A54" i="6"/>
  <c r="A55" i="6"/>
  <c r="A56" i="6"/>
  <c r="A57" i="6"/>
  <c r="D58" i="6"/>
  <c r="A7" i="6"/>
  <c r="C29" i="4"/>
  <c r="C23" i="4"/>
  <c r="C17" i="4"/>
  <c r="D172" i="1"/>
  <c r="D115" i="1"/>
  <c r="D58" i="1"/>
  <c r="D1" i="1"/>
  <c r="C11" i="4" s="1"/>
  <c r="P26" i="14" l="1"/>
  <c r="P16" i="15"/>
  <c r="P63" i="15" s="1"/>
  <c r="I23" i="6" s="1"/>
  <c r="P48" i="15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42" i="6" l="1"/>
  <c r="D227" i="1"/>
  <c r="C227" i="1"/>
  <c r="G215" i="1"/>
  <c r="F215" i="1"/>
  <c r="D170" i="1"/>
  <c r="C170" i="1"/>
  <c r="G158" i="1"/>
  <c r="F158" i="1"/>
  <c r="D113" i="1"/>
  <c r="C113" i="1"/>
  <c r="G101" i="1"/>
  <c r="F101" i="1"/>
  <c r="D56" i="1"/>
  <c r="C56" i="1"/>
  <c r="G44" i="1"/>
  <c r="F44" i="1"/>
  <c r="G45" i="1" l="1"/>
  <c r="G46" i="1" s="1"/>
  <c r="G102" i="1"/>
  <c r="G103" i="1" s="1"/>
  <c r="G159" i="1"/>
  <c r="G160" i="1" s="1"/>
  <c r="G216" i="1"/>
  <c r="G217" i="1" s="1"/>
  <c r="F45" i="1"/>
  <c r="F46" i="1" s="1"/>
  <c r="F102" i="1"/>
  <c r="F103" i="1" s="1"/>
  <c r="F159" i="1"/>
  <c r="G49" i="6" s="1"/>
  <c r="F216" i="1"/>
  <c r="F217" i="1" s="1"/>
  <c r="F160" i="1"/>
  <c r="I49" i="6" l="1"/>
  <c r="I47" i="6"/>
  <c r="G47" i="6"/>
  <c r="G48" i="6"/>
  <c r="B42" i="6"/>
  <c r="I50" i="6"/>
  <c r="I48" i="6"/>
  <c r="G50" i="6"/>
  <c r="F218" i="1"/>
  <c r="F161" i="1"/>
  <c r="F104" i="1"/>
  <c r="G47" i="1"/>
  <c r="F47" i="1"/>
  <c r="G218" i="1"/>
  <c r="G161" i="1"/>
  <c r="G104" i="1"/>
  <c r="D25" i="6" l="1"/>
  <c r="G105" i="1"/>
  <c r="G162" i="1"/>
  <c r="G219" i="1"/>
  <c r="F48" i="1"/>
  <c r="G48" i="1"/>
  <c r="F105" i="1"/>
  <c r="F162" i="1"/>
  <c r="F219" i="1"/>
  <c r="F220" i="1" l="1"/>
  <c r="F163" i="1"/>
  <c r="F106" i="1"/>
  <c r="G49" i="1"/>
  <c r="F49" i="1"/>
  <c r="G220" i="1"/>
  <c r="G163" i="1"/>
  <c r="G106" i="1"/>
  <c r="G107" i="1" l="1"/>
  <c r="G164" i="1"/>
  <c r="G221" i="1"/>
  <c r="F50" i="1"/>
  <c r="G50" i="1"/>
  <c r="F107" i="1"/>
  <c r="F164" i="1"/>
  <c r="F221" i="1"/>
  <c r="F222" i="1" l="1"/>
  <c r="F165" i="1"/>
  <c r="F108" i="1"/>
  <c r="G51" i="1"/>
  <c r="F51" i="1"/>
  <c r="G222" i="1"/>
  <c r="G165" i="1"/>
  <c r="G108" i="1"/>
  <c r="G109" i="1" l="1"/>
  <c r="G166" i="1"/>
  <c r="G223" i="1"/>
  <c r="F52" i="1"/>
  <c r="G52" i="1"/>
  <c r="F109" i="1"/>
  <c r="F166" i="1"/>
  <c r="F223" i="1"/>
  <c r="F224" i="1" l="1"/>
  <c r="F167" i="1"/>
  <c r="F110" i="1"/>
  <c r="G53" i="1"/>
  <c r="F53" i="1"/>
  <c r="G224" i="1"/>
  <c r="G167" i="1"/>
  <c r="G110" i="1"/>
  <c r="G111" i="1" l="1"/>
  <c r="G168" i="1"/>
  <c r="G225" i="1"/>
  <c r="F54" i="1"/>
  <c r="G54" i="1"/>
  <c r="F111" i="1"/>
  <c r="F168" i="1"/>
  <c r="F225" i="1"/>
  <c r="F226" i="1" l="1"/>
  <c r="F169" i="1"/>
  <c r="F112" i="1"/>
  <c r="G55" i="1"/>
  <c r="F55" i="1"/>
  <c r="G226" i="1"/>
  <c r="G169" i="1"/>
  <c r="G112" i="1"/>
  <c r="G113" i="1" l="1"/>
  <c r="G170" i="1"/>
  <c r="G227" i="1"/>
  <c r="F56" i="1"/>
  <c r="I55" i="1" s="1"/>
  <c r="G56" i="1"/>
  <c r="F113" i="1"/>
  <c r="I112" i="1" s="1"/>
  <c r="I113" i="1" s="1"/>
  <c r="F170" i="1"/>
  <c r="J169" i="1" s="1"/>
  <c r="J170" i="1" s="1"/>
  <c r="F227" i="1"/>
  <c r="J226" i="1" l="1"/>
  <c r="J227" i="1" s="1"/>
  <c r="I226" i="1"/>
  <c r="I227" i="1" s="1"/>
  <c r="I169" i="1"/>
  <c r="I170" i="1" s="1"/>
  <c r="J55" i="1"/>
  <c r="I216" i="1"/>
  <c r="J215" i="1"/>
  <c r="J216" i="1"/>
  <c r="I215" i="1"/>
  <c r="I217" i="1"/>
  <c r="J217" i="1"/>
  <c r="J218" i="1"/>
  <c r="I218" i="1"/>
  <c r="I219" i="1"/>
  <c r="J219" i="1"/>
  <c r="J220" i="1"/>
  <c r="I220" i="1"/>
  <c r="I221" i="1"/>
  <c r="J221" i="1"/>
  <c r="J222" i="1"/>
  <c r="I222" i="1"/>
  <c r="I223" i="1"/>
  <c r="J223" i="1"/>
  <c r="J224" i="1"/>
  <c r="I224" i="1"/>
  <c r="I225" i="1"/>
  <c r="J225" i="1"/>
  <c r="I159" i="1"/>
  <c r="J158" i="1"/>
  <c r="J159" i="1"/>
  <c r="I158" i="1"/>
  <c r="I160" i="1"/>
  <c r="J160" i="1"/>
  <c r="J161" i="1"/>
  <c r="I161" i="1"/>
  <c r="I162" i="1"/>
  <c r="J162" i="1"/>
  <c r="J163" i="1"/>
  <c r="I163" i="1"/>
  <c r="I164" i="1"/>
  <c r="J164" i="1"/>
  <c r="J165" i="1"/>
  <c r="I165" i="1"/>
  <c r="I166" i="1"/>
  <c r="J166" i="1"/>
  <c r="J167" i="1"/>
  <c r="I167" i="1"/>
  <c r="I168" i="1"/>
  <c r="J168" i="1"/>
  <c r="I102" i="1"/>
  <c r="J101" i="1"/>
  <c r="J102" i="1"/>
  <c r="I101" i="1"/>
  <c r="I103" i="1"/>
  <c r="J103" i="1"/>
  <c r="J104" i="1"/>
  <c r="I104" i="1"/>
  <c r="I105" i="1"/>
  <c r="J105" i="1"/>
  <c r="J106" i="1"/>
  <c r="I106" i="1"/>
  <c r="I107" i="1"/>
  <c r="J107" i="1"/>
  <c r="J108" i="1"/>
  <c r="I108" i="1"/>
  <c r="I109" i="1"/>
  <c r="J109" i="1"/>
  <c r="J110" i="1"/>
  <c r="I110" i="1"/>
  <c r="I111" i="1"/>
  <c r="J111" i="1"/>
  <c r="I45" i="1"/>
  <c r="I31" i="6" s="1"/>
  <c r="J45" i="1"/>
  <c r="I44" i="1"/>
  <c r="J44" i="1"/>
  <c r="J30" i="6" s="1"/>
  <c r="J46" i="1"/>
  <c r="I46" i="1"/>
  <c r="I47" i="1"/>
  <c r="J47" i="1"/>
  <c r="J48" i="1"/>
  <c r="I48" i="1"/>
  <c r="I49" i="1"/>
  <c r="J49" i="1"/>
  <c r="J50" i="1"/>
  <c r="I50" i="1"/>
  <c r="I51" i="1"/>
  <c r="J51" i="1"/>
  <c r="J52" i="1"/>
  <c r="I52" i="1"/>
  <c r="I53" i="1"/>
  <c r="J53" i="1"/>
  <c r="J54" i="1"/>
  <c r="I54" i="1"/>
  <c r="I56" i="1"/>
  <c r="J112" i="1"/>
  <c r="J113" i="1" s="1"/>
  <c r="I40" i="6" l="1"/>
  <c r="J39" i="6"/>
  <c r="I38" i="6"/>
  <c r="J37" i="6"/>
  <c r="I36" i="6"/>
  <c r="J35" i="6"/>
  <c r="I34" i="6"/>
  <c r="J33" i="6"/>
  <c r="I32" i="6"/>
  <c r="J31" i="6"/>
  <c r="J40" i="6"/>
  <c r="I39" i="6"/>
  <c r="J38" i="6"/>
  <c r="I37" i="6"/>
  <c r="J36" i="6"/>
  <c r="I35" i="6"/>
  <c r="J34" i="6"/>
  <c r="I33" i="6"/>
  <c r="J32" i="6"/>
  <c r="I30" i="6"/>
  <c r="J56" i="1"/>
  <c r="J41" i="6"/>
  <c r="J42" i="6" s="1"/>
  <c r="I41" i="6"/>
  <c r="I42" i="6" s="1"/>
  <c r="C6" i="14"/>
</calcChain>
</file>

<file path=xl/sharedStrings.xml><?xml version="1.0" encoding="utf-8"?>
<sst xmlns="http://schemas.openxmlformats.org/spreadsheetml/2006/main" count="532" uniqueCount="258">
  <si>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</si>
  <si>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</si>
  <si>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</si>
  <si>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</si>
  <si>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</si>
  <si>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</si>
  <si>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</si>
  <si>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</si>
  <si>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</si>
  <si>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</si>
  <si>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</si>
  <si>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</si>
  <si>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</si>
  <si>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</si>
  <si>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</si>
  <si>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</si>
  <si>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</si>
  <si>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</si>
  <si>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</si>
  <si>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</si>
  <si>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</si>
  <si>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</si>
  <si>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</si>
  <si>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</si>
  <si>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</si>
  <si>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</si>
  <si>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</si>
  <si>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</si>
  <si>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</si>
  <si>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</si>
  <si>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</si>
  <si>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</si>
  <si>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</si>
  <si>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</si>
  <si>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</si>
  <si>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</si>
  <si>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</si>
  <si>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</si>
  <si>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</si>
  <si>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</si>
  <si>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</si>
  <si>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</si>
  <si>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</si>
  <si>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</si>
  <si>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</si>
  <si>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</si>
  <si>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</si>
  <si>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</si>
  <si>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</si>
  <si>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</si>
  <si>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</si>
  <si>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</si>
  <si>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</si>
  <si>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</si>
  <si>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</si>
  <si>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</si>
  <si>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</si>
  <si>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</si>
  <si>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</si>
  <si>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</si>
  <si>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</si>
  <si>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</si>
  <si>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</si>
  <si>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</si>
  <si>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</si>
  <si>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</si>
  <si>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</si>
  <si>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</si>
  <si>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</si>
  <si>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</si>
  <si>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</si>
  <si>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</si>
  <si>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</si>
  <si>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</si>
  <si>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</si>
  <si>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</si>
  <si>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</si>
  <si>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</si>
  <si>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</si>
  <si>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</si>
  <si>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</si>
  <si>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</si>
  <si>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</si>
  <si>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</si>
  <si>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</si>
  <si>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</si>
  <si>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</si>
  <si>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</si>
  <si>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</si>
  <si>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</si>
  <si>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</si>
  <si>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</si>
  <si>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</si>
  <si>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</si>
  <si>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</si>
  <si>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</si>
  <si>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</si>
  <si>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</si>
  <si>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</si>
  <si>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</si>
  <si>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</si>
  <si>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</si>
  <si>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</si>
  <si>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</si>
  <si>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</si>
  <si>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</si>
  <si>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</si>
  <si>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</si>
  <si>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</si>
  <si>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</si>
  <si>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</si>
  <si>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</si>
  <si>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</si>
  <si>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</si>
  <si>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</si>
  <si>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</si>
  <si>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</si>
  <si>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</si>
  <si>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</si>
  <si>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</si>
  <si>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</si>
  <si>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</si>
  <si>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</si>
  <si>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</si>
  <si>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</si>
  <si>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</si>
  <si>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</si>
  <si>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</si>
  <si>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</si>
  <si>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</si>
  <si>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</si>
  <si>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</si>
  <si>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</si>
  <si>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</si>
  <si>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</si>
  <si>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</si>
  <si>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</si>
  <si>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</si>
  <si>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</si>
  <si>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</si>
  <si>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</si>
  <si>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</si>
  <si>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</si>
  <si>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</si>
  <si>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</si>
  <si>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</si>
  <si>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</si>
  <si>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</si>
  <si>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</si>
  <si>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</si>
  <si>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</si>
  <si>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</si>
  <si>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</si>
  <si>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</si>
  <si>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</si>
  <si>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</si>
  <si>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</si>
  <si>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</si>
  <si>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</si>
  <si>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</si>
  <si>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</si>
  <si>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</si>
  <si>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</si>
  <si>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</si>
  <si>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</si>
  <si>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</si>
  <si>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</si>
  <si>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</si>
  <si>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</si>
  <si>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</si>
  <si>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</si>
  <si>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</si>
  <si>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</si>
  <si>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</si>
  <si>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</si>
  <si>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</si>
  <si>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</si>
  <si>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</si>
  <si>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</si>
  <si>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</si>
  <si>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</si>
  <si>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</si>
  <si>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</si>
  <si>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</si>
  <si>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</si>
  <si>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</si>
  <si>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</si>
  <si>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</si>
  <si>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</si>
  <si>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</si>
  <si>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</si>
  <si>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</si>
  <si>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</si>
  <si>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</si>
  <si>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</si>
  <si>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</si>
  <si>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</si>
  <si>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</si>
  <si>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</si>
  <si>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</si>
  <si>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</si>
  <si>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</si>
  <si>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</si>
  <si>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</si>
  <si>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</si>
  <si>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</si>
  <si>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</si>
  <si>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</si>
  <si>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</si>
  <si>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</si>
  <si>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desgloce de beneficiarios 2018</t>
  </si>
  <si>
    <t>MATRIZ DE INDICADORES DE RESULTADOS 2018</t>
  </si>
  <si>
    <t>ARBOL DE PROBLEMAS 2018</t>
  </si>
  <si>
    <t>ARBOL DE OBJETIVOS 2018</t>
  </si>
  <si>
    <t xml:space="preserve">Modernizacion del sistema catastral </t>
  </si>
  <si>
    <t xml:space="preserve">Ciudad honesta y participativa </t>
  </si>
  <si>
    <t>cuentas catastrales</t>
  </si>
  <si>
    <t>*CARTOGRAFIA</t>
  </si>
  <si>
    <t>-trabajar con la informacion actualizada</t>
  </si>
  <si>
    <t>*CAMPO</t>
  </si>
  <si>
    <t>-valuacion masiva de la informacion para la actualizacion C38:D38</t>
  </si>
  <si>
    <t>La misión de la Tesorería Municipal esta dirigida a la gestión de recursos financieros, de manera que los ingresos obtenidos sean los suficientes para dotar a nuestro Municipio de los servicios públicos que la administración municipal esta obligada a presentar a través de las distintas Direcciones, en atención a sus necesidades presupuestales, dotando a toda la institución de la seguridad financiera que las condiciones exige</t>
  </si>
  <si>
    <t>CATASTRO</t>
  </si>
  <si>
    <t>HACIENDA MUNICIPAL</t>
  </si>
  <si>
    <t>Ser un ente público comprometido con los valores éticos universales en donde el trabajo se desarrolle con pasión y entrega, con el firme objetivo de beneficiar a la comunidad, siendo el recurso financiero un medio para lograr dichos fines. Esto será posible de alcanzar con un equipo de trabajo armónico, entregado, con respeto a las personas, fomentando las relaciones cordiales entre compañeros de trabajo del Ayuntamiento Constitucional de Tonalá, Jalisco.</t>
  </si>
  <si>
    <t xml:space="preserve">Eficiente administracion de los recursos financieros </t>
  </si>
  <si>
    <t xml:space="preserve">Eficiente recaudacion </t>
  </si>
  <si>
    <t>Incremento en el registro de cuentas catastrales</t>
  </si>
  <si>
    <t>Fotografia oblicua, fotografia a nivel de calle, restitucion fotogramatica, fotografia con rectificacion ortogonal</t>
  </si>
  <si>
    <t>Actualizar el padron catastral</t>
  </si>
  <si>
    <t>Ubicación de predios nuevos</t>
  </si>
  <si>
    <t>Rectificacion de poligonos</t>
  </si>
  <si>
    <t xml:space="preserve">Eficientar recaudacion </t>
  </si>
  <si>
    <t>Localizacion de construcciones nuevas</t>
  </si>
  <si>
    <t xml:space="preserve">Ubicación de predios que ya no son lotes baldios </t>
  </si>
  <si>
    <t xml:space="preserve">Apertura de cuentas nuevas </t>
  </si>
  <si>
    <t xml:space="preserve">Actualizacion de predios con construcciones nuevas </t>
  </si>
  <si>
    <t>Eficiente recaudación</t>
  </si>
  <si>
    <t>Mensual</t>
  </si>
  <si>
    <t>Nivel de capacidad de recaudación</t>
  </si>
  <si>
    <t xml:space="preserve">Total de registron en padron de contribuyentes en el periodo inicial / Total de registron en padron de contribuyentes en el periodo final </t>
  </si>
  <si>
    <t>Estados Financieros</t>
  </si>
  <si>
    <t>Expedientes de registros catastarales</t>
  </si>
  <si>
    <t>Número de cuentas catastrales</t>
  </si>
  <si>
    <t>Indice de eficicia en la administración de recursos</t>
  </si>
  <si>
    <t>Eficacia y Cobertura</t>
  </si>
  <si>
    <t xml:space="preserve">Opacidad en la Transparencia y rendición de cuentas
</t>
  </si>
  <si>
    <t xml:space="preserve">Menor desarrollo municipal
</t>
  </si>
  <si>
    <t xml:space="preserve">Menor infraestructura y competitividad municipal 
</t>
  </si>
  <si>
    <t>Ineficiente administración de los recursos financieros</t>
  </si>
  <si>
    <t xml:space="preserve">Ineficiente sistema de recaudación
</t>
  </si>
  <si>
    <t xml:space="preserve">Mejor Transparencia y rendición de cuentas
</t>
  </si>
  <si>
    <t xml:space="preserve">Mayor desarrollo municipal
</t>
  </si>
  <si>
    <t xml:space="preserve">Mayor infraestructura y competitividad municipal 
</t>
  </si>
  <si>
    <t>Eficiente administración de los recursos financieros</t>
  </si>
  <si>
    <t xml:space="preserve">Eficiente sistema de recaudación
</t>
  </si>
  <si>
    <t>Atraso en el sistema catastral</t>
  </si>
  <si>
    <t xml:space="preserve">Actualización  en el sistema catastral.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</si>
</sst>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5" fillId="7" borderId="1" xfId="4" applyNumberFormat="1" applyFont="1" applyFill="1" applyBorder="1" applyAlignment="1">
      <alignment vertical="top"/>
    </xf>
    <xf numFmtId="0" fontId="17" fillId="10" borderId="1" xfId="4" applyNumberFormat="1" applyFont="1" applyFill="1" applyBorder="1" applyAlignment="1">
      <alignment vertical="top"/>
    </xf>
    <xf numFmtId="0" fontId="15" fillId="10" borderId="1" xfId="4" applyNumberFormat="1" applyFont="1" applyFill="1" applyBorder="1" applyAlignment="1">
      <alignment vertical="top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49" fontId="26" fillId="7" borderId="0" xfId="0" applyNumberFormat="1" applyFont="1" applyFill="1"/>
    <xf numFmtId="0" fontId="29" fillId="7" borderId="0" xfId="4" applyFont="1" applyFill="1"/>
    <xf numFmtId="0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49" fontId="4" fillId="7" borderId="10" xfId="0" applyNumberFormat="1" applyFont="1" applyFill="1" applyBorder="1"/>
    <xf numFmtId="0" fontId="30" fillId="0" borderId="1" xfId="0" applyFont="1" applyFill="1" applyBorder="1" applyAlignment="1">
      <alignment horizontal="left" vertical="top" wrapText="1" readingOrder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4" fillId="7" borderId="5" xfId="4" applyFont="1" applyFill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center" vertical="center" wrapText="1"/>
    </xf>
    <xf numFmtId="0" fontId="24" fillId="7" borderId="7" xfId="4" applyFont="1" applyFill="1" applyBorder="1" applyAlignment="1">
      <alignment horizontal="center" vertical="center" wrapText="1"/>
    </xf>
    <xf numFmtId="0" fontId="24" fillId="7" borderId="8" xfId="4" applyFont="1" applyFill="1" applyBorder="1" applyAlignment="1">
      <alignment horizontal="center" vertical="center" wrapText="1"/>
    </xf>
    <xf numFmtId="0" fontId="24" fillId="7" borderId="0" xfId="4" applyFont="1" applyFill="1" applyBorder="1" applyAlignment="1">
      <alignment horizontal="center" vertical="center" wrapText="1"/>
    </xf>
    <xf numFmtId="0" fontId="24" fillId="7" borderId="9" xfId="4" applyFont="1" applyFill="1" applyBorder="1" applyAlignment="1">
      <alignment horizontal="center" vertical="center" wrapText="1"/>
    </xf>
    <xf numFmtId="0" fontId="24" fillId="7" borderId="10" xfId="4" applyFont="1" applyFill="1" applyBorder="1" applyAlignment="1">
      <alignment horizontal="center" vertical="center" wrapText="1"/>
    </xf>
    <xf numFmtId="0" fontId="24" fillId="7" borderId="11" xfId="4" applyFont="1" applyFill="1" applyBorder="1" applyAlignment="1">
      <alignment horizontal="center" vertical="center" wrapText="1"/>
    </xf>
    <xf numFmtId="0" fontId="24" fillId="7" borderId="12" xfId="4" applyFont="1" applyFill="1" applyBorder="1" applyAlignment="1">
      <alignment horizontal="center" vertical="center" wrapText="1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7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15</xdr:row>
      <xdr:rowOff>324019</xdr:rowOff>
    </xdr:from>
    <xdr:to>
      <xdr:col>4</xdr:col>
      <xdr:colOff>666750</xdr:colOff>
      <xdr:row>15</xdr:row>
      <xdr:rowOff>481710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71926" y="2924344"/>
          <a:ext cx="1495424" cy="1576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2" name="4 Conector recto de flecha"/>
        <xdr:cNvCxnSpPr/>
      </xdr:nvCxnSpPr>
      <xdr:spPr>
        <a:xfrm flipV="1">
          <a:off x="3933825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3" name="5 Conector recto de flecha"/>
        <xdr:cNvCxnSpPr/>
      </xdr:nvCxnSpPr>
      <xdr:spPr>
        <a:xfrm flipV="1">
          <a:off x="2381250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4" name="6 Conector recto de flecha"/>
        <xdr:cNvCxnSpPr/>
      </xdr:nvCxnSpPr>
      <xdr:spPr>
        <a:xfrm flipV="1">
          <a:off x="54864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151608</xdr:colOff>
      <xdr:row>21</xdr:row>
      <xdr:rowOff>794</xdr:rowOff>
    </xdr:from>
    <xdr:to>
      <xdr:col>2</xdr:col>
      <xdr:colOff>153196</xdr:colOff>
      <xdr:row>23</xdr:row>
      <xdr:rowOff>105569</xdr:rowOff>
    </xdr:to>
    <xdr:cxnSp macro="">
      <xdr:nvCxnSpPr>
        <xdr:cNvPr id="5" name="8 Conector recto de flecha"/>
        <xdr:cNvCxnSpPr/>
      </xdr:nvCxnSpPr>
      <xdr:spPr>
        <a:xfrm rot="5400000" flipH="1" flipV="1">
          <a:off x="1471614" y="352901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132560</xdr:colOff>
      <xdr:row>28</xdr:row>
      <xdr:rowOff>10319</xdr:rowOff>
    </xdr:from>
    <xdr:to>
      <xdr:col>2</xdr:col>
      <xdr:colOff>134148</xdr:colOff>
      <xdr:row>29</xdr:row>
      <xdr:rowOff>134144</xdr:rowOff>
    </xdr:to>
    <xdr:cxnSp macro="">
      <xdr:nvCxnSpPr>
        <xdr:cNvPr id="6" name="10 Conector recto de flecha"/>
        <xdr:cNvCxnSpPr/>
      </xdr:nvCxnSpPr>
      <xdr:spPr>
        <a:xfrm rot="5400000" flipH="1" flipV="1">
          <a:off x="1519241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189708</xdr:colOff>
      <xdr:row>21</xdr:row>
      <xdr:rowOff>794</xdr:rowOff>
    </xdr:from>
    <xdr:to>
      <xdr:col>2</xdr:col>
      <xdr:colOff>191296</xdr:colOff>
      <xdr:row>23</xdr:row>
      <xdr:rowOff>105569</xdr:rowOff>
    </xdr:to>
    <xdr:cxnSp macro="">
      <xdr:nvCxnSpPr>
        <xdr:cNvPr id="5" name="4 Conector recto de flecha"/>
        <xdr:cNvCxnSpPr/>
      </xdr:nvCxnSpPr>
      <xdr:spPr>
        <a:xfrm rot="5400000" flipH="1" flipV="1">
          <a:off x="1509714" y="35194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551659</xdr:colOff>
      <xdr:row>28</xdr:row>
      <xdr:rowOff>10319</xdr:rowOff>
    </xdr:from>
    <xdr:to>
      <xdr:col>1</xdr:col>
      <xdr:colOff>553247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700090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%20INGRES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POA"/>
      <sheetName val="componentes POA"/>
      <sheetName val="beneficiarios"/>
      <sheetName val="FORMATO MIR"/>
      <sheetName val="Arbol de Problemas"/>
      <sheetName val="Arbol de Objetivos"/>
      <sheetName val="CRONOGRAMA"/>
      <sheetName val="Presupuesto de Egresos"/>
      <sheetName val="Egresos Ejercidos Reales"/>
    </sheetNames>
    <sheetDataSet>
      <sheetData sheetId="0">
        <row r="9">
          <cell r="C9" t="str">
            <v>INGRESOS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</sheetData>
      <sheetData sheetId="1">
        <row r="49">
          <cell r="B49">
            <v>1</v>
          </cell>
          <cell r="C49">
            <v>62998315.060000002</v>
          </cell>
          <cell r="D49">
            <v>70926672.439999998</v>
          </cell>
          <cell r="F49">
            <v>62998315.060000002</v>
          </cell>
          <cell r="G49">
            <v>70926672.439999998</v>
          </cell>
          <cell r="I49">
            <v>0.21780597328969944</v>
          </cell>
          <cell r="J49">
            <v>0.24521692220309205</v>
          </cell>
        </row>
        <row r="50">
          <cell r="B50">
            <v>2</v>
          </cell>
          <cell r="C50">
            <v>60584194.259999998</v>
          </cell>
          <cell r="D50">
            <v>56835224.549999997</v>
          </cell>
          <cell r="F50">
            <v>123582509.31999999</v>
          </cell>
          <cell r="G50">
            <v>127761896.98999999</v>
          </cell>
          <cell r="I50">
            <v>0.42726553398118694</v>
          </cell>
          <cell r="J50">
            <v>0.44171505693036978</v>
          </cell>
        </row>
        <row r="51">
          <cell r="B51">
            <v>3</v>
          </cell>
          <cell r="C51">
            <v>14595606.300000001</v>
          </cell>
          <cell r="D51">
            <v>25366873.07</v>
          </cell>
          <cell r="F51">
            <v>138178115.62</v>
          </cell>
          <cell r="G51">
            <v>153128770.06</v>
          </cell>
          <cell r="I51">
            <v>0.47772736352213679</v>
          </cell>
          <cell r="J51">
            <v>0.5294167116978904</v>
          </cell>
        </row>
        <row r="52">
          <cell r="B52">
            <v>4</v>
          </cell>
          <cell r="C52">
            <v>14477956.34</v>
          </cell>
          <cell r="D52">
            <v>17832323.550000001</v>
          </cell>
          <cell r="F52">
            <v>152656071.96000001</v>
          </cell>
          <cell r="G52">
            <v>170961093.61000001</v>
          </cell>
          <cell r="I52">
            <v>0.52778243831066363</v>
          </cell>
          <cell r="J52">
            <v>0.59106894133491239</v>
          </cell>
        </row>
        <row r="53">
          <cell r="B53">
            <v>5</v>
          </cell>
          <cell r="C53">
            <v>14846503.029999999</v>
          </cell>
          <cell r="D53">
            <v>15865018.33</v>
          </cell>
          <cell r="F53">
            <v>167502574.99000001</v>
          </cell>
          <cell r="G53">
            <v>186826111.94000003</v>
          </cell>
          <cell r="I53">
            <v>0.57911170067772633</v>
          </cell>
          <cell r="J53">
            <v>0.64591954734451029</v>
          </cell>
        </row>
        <row r="54">
          <cell r="B54">
            <v>6</v>
          </cell>
          <cell r="C54">
            <v>17783491.829999998</v>
          </cell>
          <cell r="F54">
            <v>185286066.81999999</v>
          </cell>
          <cell r="G54">
            <v>186826111.94000003</v>
          </cell>
          <cell r="I54">
            <v>0.64059510293750999</v>
          </cell>
          <cell r="J54">
            <v>0.64591954734451029</v>
          </cell>
        </row>
        <row r="55">
          <cell r="B55">
            <v>7</v>
          </cell>
          <cell r="C55">
            <v>18159731.149999999</v>
          </cell>
          <cell r="F55">
            <v>203445797.97</v>
          </cell>
          <cell r="G55">
            <v>186826111.94000003</v>
          </cell>
          <cell r="I55">
            <v>0.70337928873736788</v>
          </cell>
          <cell r="J55">
            <v>0.64591954734451029</v>
          </cell>
        </row>
        <row r="56">
          <cell r="B56">
            <v>8</v>
          </cell>
          <cell r="C56">
            <v>17102926.469999999</v>
          </cell>
          <cell r="F56">
            <v>220548724.44</v>
          </cell>
          <cell r="G56">
            <v>186826111.94000003</v>
          </cell>
          <cell r="I56">
            <v>0.76250975186725767</v>
          </cell>
          <cell r="J56">
            <v>0.64591954734451029</v>
          </cell>
        </row>
        <row r="57">
          <cell r="B57">
            <v>9</v>
          </cell>
          <cell r="C57">
            <v>13269202.92</v>
          </cell>
          <cell r="F57">
            <v>233817927.35999998</v>
          </cell>
          <cell r="G57">
            <v>186826111.94000003</v>
          </cell>
          <cell r="I57">
            <v>0.80838576702760856</v>
          </cell>
          <cell r="J57">
            <v>0.64591954734451029</v>
          </cell>
        </row>
        <row r="58">
          <cell r="B58">
            <v>10</v>
          </cell>
          <cell r="C58">
            <v>28002145.059999999</v>
          </cell>
          <cell r="F58">
            <v>261820072.41999999</v>
          </cell>
          <cell r="G58">
            <v>186826111.94000003</v>
          </cell>
          <cell r="I58">
            <v>0.90519842706754594</v>
          </cell>
          <cell r="J58">
            <v>0.64591954734451029</v>
          </cell>
        </row>
        <row r="59">
          <cell r="B59">
            <v>11</v>
          </cell>
          <cell r="C59">
            <v>13131567.460000001</v>
          </cell>
          <cell r="F59">
            <v>274951639.88</v>
          </cell>
          <cell r="G59">
            <v>186826111.94000003</v>
          </cell>
          <cell r="I59">
            <v>0.95059859100400423</v>
          </cell>
          <cell r="J59">
            <v>0.64591954734451029</v>
          </cell>
        </row>
        <row r="60">
          <cell r="B60">
            <v>12</v>
          </cell>
          <cell r="C60">
            <v>14288889.699999999</v>
          </cell>
          <cell r="F60">
            <v>289240529.57999998</v>
          </cell>
          <cell r="G60">
            <v>186826111.94000003</v>
          </cell>
          <cell r="I60">
            <v>1</v>
          </cell>
          <cell r="J60">
            <v>0.64591954734451029</v>
          </cell>
        </row>
        <row r="61">
          <cell r="B61">
            <v>13</v>
          </cell>
          <cell r="C61">
            <v>289240529.57999998</v>
          </cell>
          <cell r="D61">
            <v>186826111.94000003</v>
          </cell>
          <cell r="F61">
            <v>289240529.57999998</v>
          </cell>
          <cell r="G61">
            <v>186826111.94000003</v>
          </cell>
          <cell r="I61">
            <v>1</v>
          </cell>
          <cell r="J61">
            <v>0.64591954734451029</v>
          </cell>
        </row>
        <row r="106">
          <cell r="B106">
            <v>1</v>
          </cell>
          <cell r="F106">
            <v>0</v>
          </cell>
          <cell r="G106">
            <v>0</v>
          </cell>
          <cell r="I106" t="e">
            <v>#DIV/0!</v>
          </cell>
          <cell r="J106" t="e">
            <v>#DIV/0!</v>
          </cell>
        </row>
        <row r="107">
          <cell r="B107">
            <v>2</v>
          </cell>
          <cell r="F107">
            <v>0</v>
          </cell>
          <cell r="G107">
            <v>0</v>
          </cell>
          <cell r="I107" t="e">
            <v>#DIV/0!</v>
          </cell>
          <cell r="J107" t="e">
            <v>#DIV/0!</v>
          </cell>
        </row>
        <row r="108">
          <cell r="B108">
            <v>3</v>
          </cell>
          <cell r="F108">
            <v>0</v>
          </cell>
          <cell r="G108">
            <v>0</v>
          </cell>
          <cell r="I108" t="e">
            <v>#DIV/0!</v>
          </cell>
          <cell r="J108" t="e">
            <v>#DIV/0!</v>
          </cell>
        </row>
        <row r="109">
          <cell r="B109">
            <v>4</v>
          </cell>
          <cell r="F109">
            <v>0</v>
          </cell>
          <cell r="G109">
            <v>0</v>
          </cell>
          <cell r="I109" t="e">
            <v>#DIV/0!</v>
          </cell>
          <cell r="J109" t="e">
            <v>#DIV/0!</v>
          </cell>
        </row>
        <row r="110">
          <cell r="B110">
            <v>5</v>
          </cell>
          <cell r="F110">
            <v>0</v>
          </cell>
          <cell r="G110">
            <v>0</v>
          </cell>
          <cell r="I110" t="e">
            <v>#DIV/0!</v>
          </cell>
          <cell r="J110" t="e">
            <v>#DIV/0!</v>
          </cell>
        </row>
        <row r="111">
          <cell r="B111">
            <v>6</v>
          </cell>
          <cell r="F111">
            <v>0</v>
          </cell>
          <cell r="G111">
            <v>0</v>
          </cell>
          <cell r="I111" t="e">
            <v>#DIV/0!</v>
          </cell>
          <cell r="J111" t="e">
            <v>#DIV/0!</v>
          </cell>
        </row>
        <row r="112">
          <cell r="B112">
            <v>7</v>
          </cell>
          <cell r="F112">
            <v>0</v>
          </cell>
          <cell r="G112">
            <v>0</v>
          </cell>
          <cell r="I112" t="e">
            <v>#DIV/0!</v>
          </cell>
          <cell r="J112" t="e">
            <v>#DIV/0!</v>
          </cell>
        </row>
        <row r="113">
          <cell r="B113">
            <v>8</v>
          </cell>
          <cell r="F113">
            <v>0</v>
          </cell>
          <cell r="G113">
            <v>0</v>
          </cell>
          <cell r="I113" t="e">
            <v>#DIV/0!</v>
          </cell>
          <cell r="J113" t="e">
            <v>#DIV/0!</v>
          </cell>
        </row>
        <row r="114">
          <cell r="B114">
            <v>9</v>
          </cell>
          <cell r="F114">
            <v>0</v>
          </cell>
          <cell r="G114">
            <v>0</v>
          </cell>
          <cell r="I114" t="e">
            <v>#DIV/0!</v>
          </cell>
          <cell r="J114" t="e">
            <v>#DIV/0!</v>
          </cell>
        </row>
        <row r="115">
          <cell r="B115">
            <v>10</v>
          </cell>
          <cell r="F115">
            <v>0</v>
          </cell>
          <cell r="G115">
            <v>0</v>
          </cell>
          <cell r="I115" t="e">
            <v>#DIV/0!</v>
          </cell>
          <cell r="J115" t="e">
            <v>#DIV/0!</v>
          </cell>
        </row>
        <row r="116">
          <cell r="B116">
            <v>11</v>
          </cell>
          <cell r="F116">
            <v>0</v>
          </cell>
          <cell r="G116">
            <v>0</v>
          </cell>
          <cell r="I116" t="e">
            <v>#DIV/0!</v>
          </cell>
          <cell r="J116" t="e">
            <v>#DIV/0!</v>
          </cell>
        </row>
        <row r="117">
          <cell r="B117">
            <v>12</v>
          </cell>
          <cell r="F117">
            <v>0</v>
          </cell>
          <cell r="G117">
            <v>0</v>
          </cell>
          <cell r="I117" t="e">
            <v>#DIV/0!</v>
          </cell>
          <cell r="J117" t="e">
            <v>#DIV/0!</v>
          </cell>
        </row>
        <row r="118">
          <cell r="B118">
            <v>13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I118" t="e">
            <v>#DIV/0!</v>
          </cell>
          <cell r="J118" t="e">
            <v>#DIV/0!</v>
          </cell>
        </row>
        <row r="163">
          <cell r="B163">
            <v>1</v>
          </cell>
          <cell r="F163">
            <v>0</v>
          </cell>
          <cell r="G163">
            <v>0</v>
          </cell>
          <cell r="I163" t="e">
            <v>#DIV/0!</v>
          </cell>
          <cell r="J163" t="e">
            <v>#DIV/0!</v>
          </cell>
        </row>
        <row r="164">
          <cell r="B164">
            <v>2</v>
          </cell>
          <cell r="F164">
            <v>0</v>
          </cell>
          <cell r="G164">
            <v>0</v>
          </cell>
          <cell r="I164" t="e">
            <v>#DIV/0!</v>
          </cell>
          <cell r="J164" t="e">
            <v>#DIV/0!</v>
          </cell>
        </row>
        <row r="165">
          <cell r="B165">
            <v>3</v>
          </cell>
          <cell r="F165">
            <v>0</v>
          </cell>
          <cell r="G165">
            <v>0</v>
          </cell>
          <cell r="I165" t="e">
            <v>#DIV/0!</v>
          </cell>
          <cell r="J165" t="e">
            <v>#DIV/0!</v>
          </cell>
        </row>
        <row r="166">
          <cell r="B166">
            <v>4</v>
          </cell>
          <cell r="F166">
            <v>0</v>
          </cell>
          <cell r="G166">
            <v>0</v>
          </cell>
          <cell r="I166" t="e">
            <v>#DIV/0!</v>
          </cell>
          <cell r="J166" t="e">
            <v>#DIV/0!</v>
          </cell>
        </row>
        <row r="167">
          <cell r="B167">
            <v>5</v>
          </cell>
          <cell r="F167">
            <v>0</v>
          </cell>
          <cell r="G167">
            <v>0</v>
          </cell>
          <cell r="I167" t="e">
            <v>#DIV/0!</v>
          </cell>
          <cell r="J167" t="e">
            <v>#DIV/0!</v>
          </cell>
        </row>
        <row r="168">
          <cell r="B168">
            <v>6</v>
          </cell>
          <cell r="F168">
            <v>0</v>
          </cell>
          <cell r="G168">
            <v>0</v>
          </cell>
          <cell r="I168" t="e">
            <v>#DIV/0!</v>
          </cell>
          <cell r="J168" t="e">
            <v>#DIV/0!</v>
          </cell>
        </row>
        <row r="169">
          <cell r="B169">
            <v>7</v>
          </cell>
          <cell r="F169">
            <v>0</v>
          </cell>
          <cell r="G169">
            <v>0</v>
          </cell>
          <cell r="I169" t="e">
            <v>#DIV/0!</v>
          </cell>
          <cell r="J169" t="e">
            <v>#DIV/0!</v>
          </cell>
        </row>
        <row r="170">
          <cell r="B170">
            <v>8</v>
          </cell>
          <cell r="F170">
            <v>0</v>
          </cell>
          <cell r="G170">
            <v>0</v>
          </cell>
          <cell r="I170" t="e">
            <v>#DIV/0!</v>
          </cell>
          <cell r="J170" t="e">
            <v>#DIV/0!</v>
          </cell>
        </row>
        <row r="171">
          <cell r="B171">
            <v>9</v>
          </cell>
          <cell r="F171">
            <v>0</v>
          </cell>
          <cell r="G171">
            <v>0</v>
          </cell>
          <cell r="I171" t="e">
            <v>#DIV/0!</v>
          </cell>
          <cell r="J171" t="e">
            <v>#DIV/0!</v>
          </cell>
        </row>
        <row r="172">
          <cell r="B172">
            <v>10</v>
          </cell>
          <cell r="F172">
            <v>0</v>
          </cell>
          <cell r="G172">
            <v>0</v>
          </cell>
          <cell r="I172" t="e">
            <v>#DIV/0!</v>
          </cell>
          <cell r="J172" t="e">
            <v>#DIV/0!</v>
          </cell>
        </row>
        <row r="173">
          <cell r="B173">
            <v>11</v>
          </cell>
          <cell r="F173">
            <v>0</v>
          </cell>
          <cell r="G173">
            <v>0</v>
          </cell>
          <cell r="I173" t="e">
            <v>#DIV/0!</v>
          </cell>
          <cell r="J173" t="e">
            <v>#DIV/0!</v>
          </cell>
        </row>
        <row r="174">
          <cell r="B174">
            <v>12</v>
          </cell>
          <cell r="F174">
            <v>0</v>
          </cell>
          <cell r="G174">
            <v>0</v>
          </cell>
          <cell r="I174" t="e">
            <v>#DIV/0!</v>
          </cell>
          <cell r="J174" t="e">
            <v>#DIV/0!</v>
          </cell>
        </row>
        <row r="175">
          <cell r="B175">
            <v>13</v>
          </cell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I175" t="e">
            <v>#DIV/0!</v>
          </cell>
          <cell r="J175" t="e">
            <v>#DIV/0!</v>
          </cell>
        </row>
        <row r="220">
          <cell r="B220">
            <v>1</v>
          </cell>
          <cell r="F220">
            <v>0</v>
          </cell>
          <cell r="G220">
            <v>0</v>
          </cell>
          <cell r="I220" t="e">
            <v>#DIV/0!</v>
          </cell>
          <cell r="J220" t="e">
            <v>#DIV/0!</v>
          </cell>
        </row>
        <row r="221">
          <cell r="B221">
            <v>2</v>
          </cell>
          <cell r="F221">
            <v>0</v>
          </cell>
          <cell r="G221">
            <v>0</v>
          </cell>
          <cell r="I221" t="e">
            <v>#DIV/0!</v>
          </cell>
          <cell r="J221" t="e">
            <v>#DIV/0!</v>
          </cell>
        </row>
        <row r="222">
          <cell r="B222">
            <v>3</v>
          </cell>
          <cell r="F222">
            <v>0</v>
          </cell>
          <cell r="G222">
            <v>0</v>
          </cell>
          <cell r="I222" t="e">
            <v>#DIV/0!</v>
          </cell>
          <cell r="J222" t="e">
            <v>#DIV/0!</v>
          </cell>
        </row>
        <row r="223">
          <cell r="B223">
            <v>4</v>
          </cell>
          <cell r="F223">
            <v>0</v>
          </cell>
          <cell r="G223">
            <v>0</v>
          </cell>
          <cell r="I223" t="e">
            <v>#DIV/0!</v>
          </cell>
          <cell r="J223" t="e">
            <v>#DIV/0!</v>
          </cell>
        </row>
        <row r="224">
          <cell r="B224">
            <v>5</v>
          </cell>
          <cell r="F224">
            <v>0</v>
          </cell>
          <cell r="G224">
            <v>0</v>
          </cell>
          <cell r="I224" t="e">
            <v>#DIV/0!</v>
          </cell>
          <cell r="J224" t="e">
            <v>#DIV/0!</v>
          </cell>
        </row>
        <row r="225">
          <cell r="B225">
            <v>6</v>
          </cell>
          <cell r="F225">
            <v>0</v>
          </cell>
          <cell r="G225">
            <v>0</v>
          </cell>
          <cell r="I225" t="e">
            <v>#DIV/0!</v>
          </cell>
          <cell r="J225" t="e">
            <v>#DIV/0!</v>
          </cell>
        </row>
        <row r="226">
          <cell r="B226">
            <v>7</v>
          </cell>
          <cell r="F226">
            <v>0</v>
          </cell>
          <cell r="G226">
            <v>0</v>
          </cell>
          <cell r="I226" t="e">
            <v>#DIV/0!</v>
          </cell>
          <cell r="J226" t="e">
            <v>#DIV/0!</v>
          </cell>
        </row>
        <row r="227">
          <cell r="B227">
            <v>8</v>
          </cell>
          <cell r="F227">
            <v>0</v>
          </cell>
          <cell r="G227">
            <v>0</v>
          </cell>
          <cell r="I227" t="e">
            <v>#DIV/0!</v>
          </cell>
          <cell r="J227" t="e">
            <v>#DIV/0!</v>
          </cell>
        </row>
        <row r="228">
          <cell r="B228">
            <v>9</v>
          </cell>
          <cell r="F228">
            <v>0</v>
          </cell>
          <cell r="G228">
            <v>0</v>
          </cell>
          <cell r="I228" t="e">
            <v>#DIV/0!</v>
          </cell>
          <cell r="J228" t="e">
            <v>#DIV/0!</v>
          </cell>
        </row>
        <row r="229">
          <cell r="B229">
            <v>10</v>
          </cell>
          <cell r="F229">
            <v>0</v>
          </cell>
          <cell r="G229">
            <v>0</v>
          </cell>
          <cell r="I229" t="e">
            <v>#DIV/0!</v>
          </cell>
          <cell r="J229" t="e">
            <v>#DIV/0!</v>
          </cell>
        </row>
        <row r="230">
          <cell r="B230">
            <v>11</v>
          </cell>
          <cell r="F230">
            <v>0</v>
          </cell>
          <cell r="G230">
            <v>0</v>
          </cell>
          <cell r="I230" t="e">
            <v>#DIV/0!</v>
          </cell>
          <cell r="J230" t="e">
            <v>#DIV/0!</v>
          </cell>
        </row>
        <row r="231">
          <cell r="B231">
            <v>12</v>
          </cell>
          <cell r="F231">
            <v>0</v>
          </cell>
          <cell r="G231">
            <v>0</v>
          </cell>
          <cell r="I231" t="e">
            <v>#DIV/0!</v>
          </cell>
          <cell r="J231" t="e">
            <v>#DIV/0!</v>
          </cell>
        </row>
        <row r="232">
          <cell r="B232">
            <v>13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I232" t="e">
            <v>#DIV/0!</v>
          </cell>
          <cell r="J232" t="e">
            <v>#DIV/0!</v>
          </cell>
        </row>
        <row r="236">
          <cell r="E236">
            <v>1</v>
          </cell>
          <cell r="F236" t="str">
            <v>Enero</v>
          </cell>
        </row>
        <row r="237">
          <cell r="E237">
            <v>2</v>
          </cell>
          <cell r="F237" t="str">
            <v>Febrero</v>
          </cell>
        </row>
        <row r="238">
          <cell r="E238">
            <v>3</v>
          </cell>
          <cell r="F238" t="str">
            <v>Marzo</v>
          </cell>
        </row>
        <row r="239">
          <cell r="E239">
            <v>4</v>
          </cell>
          <cell r="F239" t="str">
            <v>Abril</v>
          </cell>
        </row>
        <row r="240">
          <cell r="E240">
            <v>5</v>
          </cell>
          <cell r="F240" t="str">
            <v>Mayo</v>
          </cell>
        </row>
        <row r="241">
          <cell r="E241">
            <v>6</v>
          </cell>
          <cell r="F241" t="str">
            <v>Junio</v>
          </cell>
        </row>
        <row r="242">
          <cell r="E242">
            <v>7</v>
          </cell>
          <cell r="F242" t="str">
            <v>Julio</v>
          </cell>
        </row>
        <row r="243">
          <cell r="E243">
            <v>8</v>
          </cell>
          <cell r="F243" t="str">
            <v>Agosto</v>
          </cell>
        </row>
        <row r="244">
          <cell r="E244">
            <v>9</v>
          </cell>
          <cell r="F244" t="str">
            <v>Septiembre</v>
          </cell>
        </row>
        <row r="245">
          <cell r="E245">
            <v>10</v>
          </cell>
          <cell r="F245" t="str">
            <v>Octubre</v>
          </cell>
        </row>
        <row r="246">
          <cell r="E246">
            <v>11</v>
          </cell>
          <cell r="F246" t="str">
            <v>Noviembre</v>
          </cell>
        </row>
        <row r="247">
          <cell r="E247">
            <v>12</v>
          </cell>
          <cell r="F247" t="str">
            <v>Diciembre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1"/>
  <sheetViews>
    <sheetView topLeftCell="A43" zoomScale="130" zoomScaleNormal="130" workbookViewId="0">
      <selection activeCell="K65" sqref="K65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 x14ac:dyDescent="0.25">
      <c r="A7" s="202" t="str">
        <f>C9</f>
        <v>CATASTRO</v>
      </c>
      <c r="B7" s="202"/>
      <c r="C7" s="202"/>
      <c r="D7" s="202"/>
      <c r="E7" s="202"/>
      <c r="F7" s="202"/>
      <c r="G7" s="202"/>
      <c r="H7" s="202"/>
      <c r="I7" s="202"/>
      <c r="J7" s="202"/>
    </row>
    <row r="9" spans="1:10" x14ac:dyDescent="0.2">
      <c r="A9" s="2" t="s">
        <v>83</v>
      </c>
      <c r="C9" s="203" t="s">
        <v>222</v>
      </c>
      <c r="D9" s="204"/>
      <c r="E9" s="204"/>
      <c r="F9" s="204"/>
      <c r="G9" s="204"/>
      <c r="H9" s="204"/>
      <c r="I9" s="204"/>
      <c r="J9" s="205"/>
    </row>
    <row r="10" spans="1:10" x14ac:dyDescent="0.2">
      <c r="A10" s="4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84</v>
      </c>
      <c r="C11" s="203" t="s">
        <v>223</v>
      </c>
      <c r="D11" s="204"/>
      <c r="E11" s="204"/>
      <c r="F11" s="204"/>
      <c r="G11" s="204"/>
      <c r="H11" s="204"/>
      <c r="I11" s="204"/>
      <c r="J11" s="205"/>
    </row>
    <row r="13" spans="1:10" x14ac:dyDescent="0.2">
      <c r="A13" s="206" t="s">
        <v>69</v>
      </c>
      <c r="B13" s="207"/>
      <c r="C13" s="207"/>
      <c r="D13" s="207"/>
      <c r="E13" s="207"/>
      <c r="F13" s="207"/>
      <c r="G13" s="207"/>
      <c r="H13" s="207"/>
      <c r="I13" s="207"/>
      <c r="J13" s="208"/>
    </row>
    <row r="14" spans="1:10" ht="15.75" customHeight="1" x14ac:dyDescent="0.2">
      <c r="A14" s="209" t="s">
        <v>221</v>
      </c>
      <c r="B14" s="210"/>
      <c r="C14" s="210"/>
      <c r="D14" s="210"/>
      <c r="E14" s="210"/>
      <c r="F14" s="210"/>
      <c r="G14" s="210"/>
      <c r="H14" s="210"/>
      <c r="I14" s="210"/>
      <c r="J14" s="211"/>
    </row>
    <row r="15" spans="1:10" ht="15.75" customHeight="1" x14ac:dyDescent="0.2">
      <c r="A15" s="212"/>
      <c r="B15" s="213"/>
      <c r="C15" s="213"/>
      <c r="D15" s="213"/>
      <c r="E15" s="213"/>
      <c r="F15" s="213"/>
      <c r="G15" s="213"/>
      <c r="H15" s="213"/>
      <c r="I15" s="213"/>
      <c r="J15" s="214"/>
    </row>
    <row r="16" spans="1:10" ht="15.75" customHeight="1" x14ac:dyDescent="0.2">
      <c r="A16" s="215"/>
      <c r="B16" s="216"/>
      <c r="C16" s="216"/>
      <c r="D16" s="216"/>
      <c r="E16" s="216"/>
      <c r="F16" s="216"/>
      <c r="G16" s="216"/>
      <c r="H16" s="216"/>
      <c r="I16" s="216"/>
      <c r="J16" s="217"/>
    </row>
    <row r="17" spans="1:13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2">
      <c r="A18" s="199" t="s">
        <v>70</v>
      </c>
      <c r="B18" s="200"/>
      <c r="C18" s="200"/>
      <c r="D18" s="200"/>
      <c r="E18" s="200"/>
      <c r="F18" s="200"/>
      <c r="G18" s="200"/>
      <c r="H18" s="200"/>
      <c r="I18" s="200"/>
      <c r="J18" s="201"/>
    </row>
    <row r="19" spans="1:13" ht="12.75" customHeight="1" x14ac:dyDescent="0.2">
      <c r="A19" s="209" t="s">
        <v>224</v>
      </c>
      <c r="B19" s="218"/>
      <c r="C19" s="218"/>
      <c r="D19" s="218"/>
      <c r="E19" s="218"/>
      <c r="F19" s="218"/>
      <c r="G19" s="218"/>
      <c r="H19" s="218"/>
      <c r="I19" s="218"/>
      <c r="J19" s="219"/>
    </row>
    <row r="20" spans="1:13" x14ac:dyDescent="0.2">
      <c r="A20" s="220"/>
      <c r="B20" s="221"/>
      <c r="C20" s="221"/>
      <c r="D20" s="221"/>
      <c r="E20" s="221"/>
      <c r="F20" s="221"/>
      <c r="G20" s="221"/>
      <c r="H20" s="221"/>
      <c r="I20" s="221"/>
      <c r="J20" s="222"/>
    </row>
    <row r="21" spans="1:13" x14ac:dyDescent="0.2">
      <c r="A21" s="223"/>
      <c r="B21" s="224"/>
      <c r="C21" s="224"/>
      <c r="D21" s="224"/>
      <c r="E21" s="224"/>
      <c r="F21" s="224"/>
      <c r="G21" s="224"/>
      <c r="H21" s="224"/>
      <c r="I21" s="224"/>
      <c r="J21" s="225"/>
    </row>
    <row r="22" spans="1:13" ht="13.5" customHeight="1" x14ac:dyDescent="0.2"/>
    <row r="23" spans="1:13" ht="26.25" customHeight="1" x14ac:dyDescent="0.2">
      <c r="A23" s="226" t="s">
        <v>0</v>
      </c>
      <c r="B23" s="227"/>
      <c r="C23" s="228"/>
      <c r="D23" s="7">
        <f>'Presupuesto de Egresos'!P63</f>
        <v>100</v>
      </c>
      <c r="F23" s="227" t="s">
        <v>1</v>
      </c>
      <c r="G23" s="227"/>
      <c r="H23" s="227"/>
      <c r="I23" s="7">
        <f>'Egresos Ejercidos Reales'!P63</f>
        <v>100</v>
      </c>
    </row>
    <row r="25" spans="1:13" x14ac:dyDescent="0.2">
      <c r="A25" s="226" t="s">
        <v>2</v>
      </c>
      <c r="B25" s="227"/>
      <c r="C25" s="227"/>
      <c r="D25" s="63">
        <f>I23/D23</f>
        <v>1</v>
      </c>
      <c r="E25" s="8"/>
    </row>
    <row r="27" spans="1:13" s="3" customFormat="1" x14ac:dyDescent="0.2">
      <c r="K27" s="1"/>
      <c r="L27" s="1"/>
      <c r="M27" s="1"/>
    </row>
    <row r="28" spans="1:13" s="3" customFormat="1" x14ac:dyDescent="0.2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 x14ac:dyDescent="0.2">
      <c r="A29" s="12" t="s">
        <v>4</v>
      </c>
      <c r="B29" s="229" t="s">
        <v>5</v>
      </c>
      <c r="C29" s="230"/>
      <c r="D29" s="13" t="s">
        <v>6</v>
      </c>
      <c r="E29" s="14"/>
      <c r="G29" s="12" t="s">
        <v>4</v>
      </c>
      <c r="H29" s="229" t="s">
        <v>65</v>
      </c>
      <c r="I29" s="230"/>
      <c r="J29" s="15" t="s">
        <v>7</v>
      </c>
      <c r="K29" s="1"/>
      <c r="L29" s="1"/>
      <c r="M29" s="1"/>
    </row>
    <row r="30" spans="1:13" s="3" customFormat="1" x14ac:dyDescent="0.2">
      <c r="A30" s="16">
        <v>43131</v>
      </c>
      <c r="B30" s="231">
        <f>'Presupuesto de Egresos'!D63</f>
        <v>100</v>
      </c>
      <c r="C30" s="232"/>
      <c r="D30" s="231">
        <f>'Egresos Ejercidos Reales'!D63</f>
        <v>100</v>
      </c>
      <c r="E30" s="232"/>
      <c r="G30" s="16">
        <v>43131</v>
      </c>
      <c r="H30" s="16"/>
      <c r="I30" s="59" t="e">
        <f>('componentes POA'!I44+'componentes POA'!I101+'componentes POA'!I158+'componentes POA'!I215)/4</f>
        <v>#DIV/0!</v>
      </c>
      <c r="J30" s="63" t="e">
        <f>('componentes POA'!J44+'componentes POA'!J101+'componentes POA'!J158+'componentes POA'!J215)/4</f>
        <v>#DIV/0!</v>
      </c>
      <c r="K30" s="1"/>
      <c r="L30" s="1"/>
      <c r="M30" s="1"/>
    </row>
    <row r="31" spans="1:13" s="3" customFormat="1" x14ac:dyDescent="0.2">
      <c r="A31" s="17">
        <v>43159</v>
      </c>
      <c r="B31" s="233">
        <f>'Presupuesto de Egresos'!E63</f>
        <v>0</v>
      </c>
      <c r="C31" s="234"/>
      <c r="D31" s="233">
        <f>'Egresos Ejercidos Reales'!E63</f>
        <v>0</v>
      </c>
      <c r="E31" s="234"/>
      <c r="G31" s="17">
        <v>43159</v>
      </c>
      <c r="H31" s="17"/>
      <c r="I31" s="60" t="e">
        <f>('componentes POA'!I45+'componentes POA'!I102+'componentes POA'!I159+'componentes POA'!I216)/4</f>
        <v>#DIV/0!</v>
      </c>
      <c r="J31" s="64" t="e">
        <f>('componentes POA'!J45+'componentes POA'!J102+'componentes POA'!J159+'componentes POA'!J216)/4</f>
        <v>#DIV/0!</v>
      </c>
      <c r="K31" s="1"/>
      <c r="L31" s="1"/>
      <c r="M31" s="1"/>
    </row>
    <row r="32" spans="1:13" s="3" customFormat="1" x14ac:dyDescent="0.2">
      <c r="A32" s="16">
        <v>43190</v>
      </c>
      <c r="B32" s="231">
        <f>'Presupuesto de Egresos'!F63</f>
        <v>0</v>
      </c>
      <c r="C32" s="232"/>
      <c r="D32" s="231">
        <f>'Egresos Ejercidos Reales'!F63</f>
        <v>0</v>
      </c>
      <c r="E32" s="232"/>
      <c r="G32" s="16">
        <v>43190</v>
      </c>
      <c r="H32" s="16"/>
      <c r="I32" s="59" t="e">
        <f>('componentes POA'!I46+'componentes POA'!I103+'componentes POA'!I160+'componentes POA'!I217)/4</f>
        <v>#DIV/0!</v>
      </c>
      <c r="J32" s="63" t="e">
        <f>('componentes POA'!J46+'componentes POA'!J103+'componentes POA'!J160+'componentes POA'!J217)/4</f>
        <v>#DIV/0!</v>
      </c>
      <c r="K32" s="1"/>
      <c r="L32" s="1"/>
      <c r="M32" s="1"/>
    </row>
    <row r="33" spans="1:13" s="3" customFormat="1" x14ac:dyDescent="0.2">
      <c r="A33" s="17">
        <v>43220</v>
      </c>
      <c r="B33" s="233">
        <f>'Presupuesto de Egresos'!G63</f>
        <v>0</v>
      </c>
      <c r="C33" s="234"/>
      <c r="D33" s="233">
        <f>'Egresos Ejercidos Reales'!G63</f>
        <v>0</v>
      </c>
      <c r="E33" s="234"/>
      <c r="G33" s="17">
        <v>43220</v>
      </c>
      <c r="H33" s="17"/>
      <c r="I33" s="60" t="e">
        <f>('componentes POA'!I47+'componentes POA'!I104+'componentes POA'!I161+'componentes POA'!I218)/4</f>
        <v>#DIV/0!</v>
      </c>
      <c r="J33" s="64" t="e">
        <f>('componentes POA'!J47+'componentes POA'!J104+'componentes POA'!J161+'componentes POA'!J218)/4</f>
        <v>#DIV/0!</v>
      </c>
      <c r="K33" s="1"/>
      <c r="L33" s="1"/>
      <c r="M33" s="1"/>
    </row>
    <row r="34" spans="1:13" s="3" customFormat="1" x14ac:dyDescent="0.2">
      <c r="A34" s="16">
        <v>43251</v>
      </c>
      <c r="B34" s="231">
        <f>'Presupuesto de Egresos'!H63</f>
        <v>0</v>
      </c>
      <c r="C34" s="232"/>
      <c r="D34" s="231">
        <f>'Egresos Ejercidos Reales'!H63</f>
        <v>0</v>
      </c>
      <c r="E34" s="232"/>
      <c r="G34" s="16">
        <v>43251</v>
      </c>
      <c r="H34" s="16"/>
      <c r="I34" s="59" t="e">
        <f>('componentes POA'!I48+'componentes POA'!I105+'componentes POA'!I162+'componentes POA'!I219)/4</f>
        <v>#DIV/0!</v>
      </c>
      <c r="J34" s="63" t="e">
        <f>('componentes POA'!J48+'componentes POA'!J105+'componentes POA'!J162+'componentes POA'!J219)/4</f>
        <v>#DIV/0!</v>
      </c>
      <c r="K34" s="1"/>
      <c r="L34" s="1"/>
      <c r="M34" s="1"/>
    </row>
    <row r="35" spans="1:13" s="3" customFormat="1" x14ac:dyDescent="0.2">
      <c r="A35" s="17">
        <v>43281</v>
      </c>
      <c r="B35" s="233">
        <f>'Presupuesto de Egresos'!I63</f>
        <v>0</v>
      </c>
      <c r="C35" s="234"/>
      <c r="D35" s="233">
        <f>'Egresos Ejercidos Reales'!I63</f>
        <v>0</v>
      </c>
      <c r="E35" s="234"/>
      <c r="G35" s="17">
        <v>43281</v>
      </c>
      <c r="H35" s="17"/>
      <c r="I35" s="60" t="e">
        <f>('componentes POA'!I49+'componentes POA'!I106+'componentes POA'!I163+'componentes POA'!I220)/4</f>
        <v>#DIV/0!</v>
      </c>
      <c r="J35" s="64" t="e">
        <f>('componentes POA'!J49+'componentes POA'!J106+'componentes POA'!J163+'componentes POA'!J220)/4</f>
        <v>#DIV/0!</v>
      </c>
      <c r="K35" s="1"/>
      <c r="L35" s="1"/>
      <c r="M35" s="1"/>
    </row>
    <row r="36" spans="1:13" s="3" customFormat="1" x14ac:dyDescent="0.2">
      <c r="A36" s="16">
        <v>43312</v>
      </c>
      <c r="B36" s="231">
        <f>'Presupuesto de Egresos'!J63</f>
        <v>0</v>
      </c>
      <c r="C36" s="232"/>
      <c r="D36" s="231">
        <f>'Egresos Ejercidos Reales'!J63</f>
        <v>0</v>
      </c>
      <c r="E36" s="232"/>
      <c r="G36" s="16">
        <v>43312</v>
      </c>
      <c r="H36" s="16"/>
      <c r="I36" s="59" t="e">
        <f>('componentes POA'!I50+'componentes POA'!I107+'componentes POA'!I164+'componentes POA'!I221)/4</f>
        <v>#DIV/0!</v>
      </c>
      <c r="J36" s="63" t="e">
        <f>('componentes POA'!J50+'componentes POA'!J107+'componentes POA'!J164+'componentes POA'!J221)/4</f>
        <v>#DIV/0!</v>
      </c>
      <c r="K36" s="1"/>
      <c r="L36" s="1"/>
      <c r="M36" s="1"/>
    </row>
    <row r="37" spans="1:13" s="3" customFormat="1" x14ac:dyDescent="0.2">
      <c r="A37" s="17">
        <v>43343</v>
      </c>
      <c r="B37" s="233">
        <f>'Presupuesto de Egresos'!K63</f>
        <v>0</v>
      </c>
      <c r="C37" s="234"/>
      <c r="D37" s="233">
        <f>'Egresos Ejercidos Reales'!K63</f>
        <v>0</v>
      </c>
      <c r="E37" s="234"/>
      <c r="G37" s="17">
        <v>43343</v>
      </c>
      <c r="H37" s="17"/>
      <c r="I37" s="60" t="e">
        <f>('componentes POA'!I51+'componentes POA'!I108+'componentes POA'!I165+'componentes POA'!I222)/4</f>
        <v>#DIV/0!</v>
      </c>
      <c r="J37" s="64" t="e">
        <f>('componentes POA'!J51+'componentes POA'!J108+'componentes POA'!J165+'componentes POA'!J222)/4</f>
        <v>#DIV/0!</v>
      </c>
      <c r="K37" s="1"/>
      <c r="L37" s="1"/>
      <c r="M37" s="1"/>
    </row>
    <row r="38" spans="1:13" s="3" customFormat="1" x14ac:dyDescent="0.2">
      <c r="A38" s="16">
        <v>43373</v>
      </c>
      <c r="B38" s="231">
        <f>'Presupuesto de Egresos'!L63</f>
        <v>0</v>
      </c>
      <c r="C38" s="232"/>
      <c r="D38" s="231">
        <f>'Egresos Ejercidos Reales'!L63</f>
        <v>0</v>
      </c>
      <c r="E38" s="232"/>
      <c r="G38" s="16">
        <v>43373</v>
      </c>
      <c r="H38" s="16"/>
      <c r="I38" s="59" t="e">
        <f>('componentes POA'!I52+'componentes POA'!I109+'componentes POA'!I166+'componentes POA'!I223)/4</f>
        <v>#DIV/0!</v>
      </c>
      <c r="J38" s="63" t="e">
        <f>('componentes POA'!J52+'componentes POA'!J109+'componentes POA'!J166+'componentes POA'!J223)/4</f>
        <v>#DIV/0!</v>
      </c>
      <c r="K38" s="1"/>
      <c r="L38" s="1"/>
      <c r="M38" s="1"/>
    </row>
    <row r="39" spans="1:13" s="3" customFormat="1" x14ac:dyDescent="0.2">
      <c r="A39" s="17">
        <v>43404</v>
      </c>
      <c r="B39" s="233">
        <f>'Presupuesto de Egresos'!M63</f>
        <v>0</v>
      </c>
      <c r="C39" s="234"/>
      <c r="D39" s="233">
        <f>'Egresos Ejercidos Reales'!M63</f>
        <v>0</v>
      </c>
      <c r="E39" s="234"/>
      <c r="G39" s="17">
        <v>43404</v>
      </c>
      <c r="H39" s="17"/>
      <c r="I39" s="60" t="e">
        <f>('componentes POA'!I53+'componentes POA'!I110+'componentes POA'!I167+'componentes POA'!I224)/4</f>
        <v>#DIV/0!</v>
      </c>
      <c r="J39" s="64" t="e">
        <f>('componentes POA'!J53+'componentes POA'!J110+'componentes POA'!J167+'componentes POA'!J224)/4</f>
        <v>#DIV/0!</v>
      </c>
      <c r="K39" s="1"/>
      <c r="L39" s="1"/>
      <c r="M39" s="1"/>
    </row>
    <row r="40" spans="1:13" s="3" customFormat="1" x14ac:dyDescent="0.2">
      <c r="A40" s="16">
        <v>43434</v>
      </c>
      <c r="B40" s="231">
        <f>'Presupuesto de Egresos'!N63</f>
        <v>0</v>
      </c>
      <c r="C40" s="232"/>
      <c r="D40" s="231">
        <f>'Egresos Ejercidos Reales'!N63</f>
        <v>0</v>
      </c>
      <c r="E40" s="232"/>
      <c r="G40" s="16">
        <v>43434</v>
      </c>
      <c r="H40" s="16"/>
      <c r="I40" s="59" t="e">
        <f>('componentes POA'!I54+'componentes POA'!I111+'componentes POA'!I168+'componentes POA'!I225)/4</f>
        <v>#DIV/0!</v>
      </c>
      <c r="J40" s="63" t="e">
        <f>('componentes POA'!J54+'componentes POA'!J111+'componentes POA'!J168+'componentes POA'!J225)/4</f>
        <v>#DIV/0!</v>
      </c>
      <c r="K40" s="1"/>
      <c r="L40" s="1"/>
      <c r="M40" s="1"/>
    </row>
    <row r="41" spans="1:13" s="3" customFormat="1" x14ac:dyDescent="0.2">
      <c r="A41" s="17">
        <v>43465</v>
      </c>
      <c r="B41" s="233">
        <f>'Presupuesto de Egresos'!O63</f>
        <v>0</v>
      </c>
      <c r="C41" s="234"/>
      <c r="D41" s="233">
        <f>'Egresos Ejercidos Reales'!O63</f>
        <v>0</v>
      </c>
      <c r="E41" s="234"/>
      <c r="G41" s="17">
        <v>43465</v>
      </c>
      <c r="H41" s="17"/>
      <c r="I41" s="60" t="e">
        <f>('componentes POA'!I55+'componentes POA'!I112+'componentes POA'!I169+'componentes POA'!I226)/4</f>
        <v>#DIV/0!</v>
      </c>
      <c r="J41" s="64" t="e">
        <f>('componentes POA'!J55+'componentes POA'!J112+'componentes POA'!J169+'componentes POA'!J226)/4</f>
        <v>#DIV/0!</v>
      </c>
      <c r="K41" s="1"/>
      <c r="L41" s="1"/>
      <c r="M41" s="1"/>
    </row>
    <row r="42" spans="1:13" s="3" customFormat="1" x14ac:dyDescent="0.2">
      <c r="B42" s="235">
        <f>SUM(B30:C41)</f>
        <v>100</v>
      </c>
      <c r="C42" s="236"/>
      <c r="D42" s="235">
        <f>SUM(D30:E41)</f>
        <v>100</v>
      </c>
      <c r="E42" s="236"/>
      <c r="F42" s="18"/>
      <c r="H42" s="61"/>
      <c r="I42" s="62" t="e">
        <f>I41</f>
        <v>#DIV/0!</v>
      </c>
      <c r="J42" s="65" t="e">
        <f>J41</f>
        <v>#DIV/0!</v>
      </c>
      <c r="K42" s="1"/>
      <c r="L42" s="1"/>
      <c r="M42" s="1"/>
    </row>
    <row r="45" spans="1:13" x14ac:dyDescent="0.2">
      <c r="A45" s="237" t="s">
        <v>64</v>
      </c>
      <c r="B45" s="238"/>
      <c r="C45" s="239"/>
      <c r="D45" s="118" t="s">
        <v>75</v>
      </c>
      <c r="E45" s="119">
        <v>2</v>
      </c>
      <c r="F45" s="117" t="str">
        <f>VLOOKUP(E45,nombremes,2,FALSE)</f>
        <v>Febrero</v>
      </c>
      <c r="G45" s="237" t="s">
        <v>8</v>
      </c>
      <c r="H45" s="238"/>
      <c r="I45" s="239"/>
      <c r="J45" s="1"/>
    </row>
    <row r="46" spans="1:13" x14ac:dyDescent="0.2">
      <c r="A46" s="240" t="s">
        <v>9</v>
      </c>
      <c r="B46" s="241"/>
      <c r="C46" s="242"/>
      <c r="D46" s="240" t="s">
        <v>65</v>
      </c>
      <c r="E46" s="242"/>
      <c r="F46" s="80" t="s">
        <v>7</v>
      </c>
      <c r="G46" s="240" t="s">
        <v>65</v>
      </c>
      <c r="H46" s="242"/>
      <c r="I46" s="80" t="s">
        <v>7</v>
      </c>
      <c r="J46" s="1"/>
    </row>
    <row r="47" spans="1:13" x14ac:dyDescent="0.2">
      <c r="A47" s="243" t="str">
        <f>'componentes POA'!C3</f>
        <v xml:space="preserve">Modernizacion del sistema catastral </v>
      </c>
      <c r="B47" s="244"/>
      <c r="C47" s="245"/>
      <c r="D47" s="83">
        <f>VLOOKUP($E$45,compo1,2,FALSE)</f>
        <v>1141</v>
      </c>
      <c r="E47" s="82"/>
      <c r="F47" s="83">
        <f>VLOOKUP($E$45,compo1,3,FALSE)</f>
        <v>1141</v>
      </c>
      <c r="G47" s="83">
        <f>VLOOKUP($E$45,compo1,5,FALSE)</f>
        <v>1572</v>
      </c>
      <c r="H47" s="82"/>
      <c r="I47" s="84">
        <f>VLOOKUP($E$45,compo1,6,FALSE)</f>
        <v>1572</v>
      </c>
      <c r="J47" s="1"/>
    </row>
    <row r="48" spans="1:13" x14ac:dyDescent="0.2">
      <c r="A48" s="246">
        <f>'componentes POA'!C60</f>
        <v>0</v>
      </c>
      <c r="B48" s="247"/>
      <c r="C48" s="248"/>
      <c r="D48" s="83">
        <f>VLOOKUP($E$45,compo2,2,FALSE)</f>
        <v>0</v>
      </c>
      <c r="E48" s="82"/>
      <c r="F48" s="83">
        <f>VLOOKUP($E$45,compo2,3,FALSE)</f>
        <v>0</v>
      </c>
      <c r="G48" s="83">
        <f>VLOOKUP($E$45,compo2,5,FALSE)</f>
        <v>0</v>
      </c>
      <c r="H48" s="82"/>
      <c r="I48" s="84">
        <f>VLOOKUP($E$45,compo2,6,FALSE)</f>
        <v>0</v>
      </c>
      <c r="J48" s="1"/>
    </row>
    <row r="49" spans="1:10" x14ac:dyDescent="0.2">
      <c r="A49" s="246">
        <f>'componentes POA'!C117</f>
        <v>0</v>
      </c>
      <c r="B49" s="247"/>
      <c r="C49" s="248"/>
      <c r="D49" s="83">
        <f>VLOOKUP($E$45,compo3,2,FALSE)</f>
        <v>0</v>
      </c>
      <c r="E49" s="82"/>
      <c r="F49" s="83">
        <f>VLOOKUP($E$45,compo3,3,FALSE)</f>
        <v>0</v>
      </c>
      <c r="G49" s="83">
        <f>VLOOKUP($E$45,compo3,5,FALSE)</f>
        <v>0</v>
      </c>
      <c r="H49" s="82"/>
      <c r="I49" s="84">
        <f>VLOOKUP($E$45,compo3,6,FALSE)</f>
        <v>0</v>
      </c>
      <c r="J49" s="1"/>
    </row>
    <row r="50" spans="1:10" x14ac:dyDescent="0.2">
      <c r="A50" s="203">
        <f>'componentes POA'!C174</f>
        <v>0</v>
      </c>
      <c r="B50" s="204"/>
      <c r="C50" s="205"/>
      <c r="D50" s="83">
        <f>VLOOKUP($E$45,compo4,2,FALSE)</f>
        <v>0</v>
      </c>
      <c r="E50" s="82"/>
      <c r="F50" s="83">
        <f>VLOOKUP($E$45,compo4,3,FALSE)</f>
        <v>0</v>
      </c>
      <c r="G50" s="83">
        <f>VLOOKUP($E$45,compo4,5,FALSE)</f>
        <v>0</v>
      </c>
      <c r="H50" s="82"/>
      <c r="I50" s="84">
        <f>VLOOKUP($E$45,compo4,6,FALSE)</f>
        <v>0</v>
      </c>
      <c r="J50" s="1"/>
    </row>
    <row r="51" spans="1:10" x14ac:dyDescent="0.2">
      <c r="A51" s="38"/>
      <c r="B51" s="38"/>
      <c r="C51" s="38"/>
      <c r="D51" s="113"/>
      <c r="E51" s="34"/>
      <c r="F51" s="113"/>
      <c r="G51" s="113"/>
      <c r="J51" s="1"/>
    </row>
    <row r="52" spans="1:10" x14ac:dyDescent="0.2">
      <c r="A52" s="237" t="s">
        <v>10</v>
      </c>
      <c r="B52" s="238"/>
      <c r="C52" s="239"/>
      <c r="D52" s="8"/>
      <c r="E52" s="8"/>
      <c r="F52" s="19"/>
      <c r="G52" s="8"/>
      <c r="J52" s="8"/>
    </row>
    <row r="53" spans="1:10" x14ac:dyDescent="0.2">
      <c r="A53" s="240" t="s">
        <v>9</v>
      </c>
      <c r="B53" s="241"/>
      <c r="C53" s="242"/>
      <c r="D53" s="240" t="s">
        <v>65</v>
      </c>
      <c r="E53" s="242"/>
      <c r="F53" s="19"/>
      <c r="G53" s="8"/>
      <c r="J53" s="8"/>
    </row>
    <row r="54" spans="1:10" x14ac:dyDescent="0.2">
      <c r="A54" s="243" t="str">
        <f>A47</f>
        <v xml:space="preserve">Modernizacion del sistema catastral </v>
      </c>
      <c r="B54" s="244"/>
      <c r="C54" s="245"/>
      <c r="D54" s="81">
        <v>1</v>
      </c>
      <c r="E54" s="104"/>
      <c r="F54" s="19"/>
      <c r="G54" s="8"/>
      <c r="J54" s="8"/>
    </row>
    <row r="55" spans="1:10" ht="12.75" customHeight="1" x14ac:dyDescent="0.2">
      <c r="A55" s="243">
        <f>A48</f>
        <v>0</v>
      </c>
      <c r="B55" s="244"/>
      <c r="C55" s="245"/>
      <c r="D55" s="81"/>
      <c r="E55" s="104"/>
      <c r="F55" s="19"/>
      <c r="G55" s="8"/>
      <c r="J55" s="8"/>
    </row>
    <row r="56" spans="1:10" ht="12.75" customHeight="1" x14ac:dyDescent="0.2">
      <c r="A56" s="243">
        <f>A49</f>
        <v>0</v>
      </c>
      <c r="B56" s="244"/>
      <c r="C56" s="245"/>
      <c r="D56" s="81"/>
      <c r="E56" s="104"/>
      <c r="F56" s="19"/>
      <c r="G56" s="8"/>
      <c r="J56" s="8"/>
    </row>
    <row r="57" spans="1:10" x14ac:dyDescent="0.2">
      <c r="A57" s="243">
        <f>A50</f>
        <v>0</v>
      </c>
      <c r="B57" s="244"/>
      <c r="C57" s="245"/>
      <c r="D57" s="81"/>
      <c r="E57" s="104"/>
      <c r="F57" s="19"/>
      <c r="G57" s="8"/>
      <c r="J57" s="8"/>
    </row>
    <row r="58" spans="1:10" x14ac:dyDescent="0.2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 x14ac:dyDescent="0.2">
      <c r="A59" s="5"/>
      <c r="B59" s="5"/>
      <c r="C59" s="5"/>
      <c r="D59" s="8"/>
      <c r="E59" s="8"/>
      <c r="F59" s="19"/>
      <c r="G59" s="8"/>
      <c r="J59" s="8"/>
    </row>
    <row r="60" spans="1:10" x14ac:dyDescent="0.2">
      <c r="A60" s="5"/>
      <c r="B60" s="5"/>
      <c r="C60" s="5"/>
      <c r="D60" s="8"/>
      <c r="E60" s="8"/>
      <c r="F60" s="19"/>
      <c r="G60" s="8"/>
      <c r="J60" s="8"/>
    </row>
    <row r="61" spans="1:10" x14ac:dyDescent="0.2">
      <c r="A61" s="5"/>
      <c r="B61" s="5"/>
      <c r="C61" s="5"/>
      <c r="D61" s="8"/>
      <c r="E61" s="8"/>
      <c r="F61" s="19"/>
      <c r="G61" s="8"/>
      <c r="J61" s="8"/>
    </row>
  </sheetData>
  <sheetProtection algorithmName="SHA-512" hashValue="XAAEcXh72v14N6Ao3fYSJHi2EAtZ7ecMNHpr8DhkMcvN9glej8pguU/5d4J8419mGde929GUXldDYW4x4OTuLA==" saltValue="W4/vTSk8vX+ZeSc0JeaGwg==" spinCount="100000" sheet="1" objects="1" scenarios="1"/>
  <protectedRanges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</protectedRanges>
  <mergeCells count="54">
    <mergeCell ref="D53:E53"/>
    <mergeCell ref="A54:C54"/>
    <mergeCell ref="A55:C55"/>
    <mergeCell ref="A56:C56"/>
    <mergeCell ref="A57:C57"/>
    <mergeCell ref="A53:C53"/>
    <mergeCell ref="A47:C47"/>
    <mergeCell ref="A48:C48"/>
    <mergeCell ref="A49:C49"/>
    <mergeCell ref="A50:C50"/>
    <mergeCell ref="A52:C52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abSelected="1" topLeftCell="A46" zoomScale="150" zoomScaleNormal="150" workbookViewId="0">
      <selection activeCell="D53" sqref="D53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 x14ac:dyDescent="0.2">
      <c r="A1" s="67"/>
      <c r="B1" s="67"/>
      <c r="C1" s="68" t="s">
        <v>38</v>
      </c>
      <c r="D1" s="67" t="str">
        <f>C3</f>
        <v xml:space="preserve">Modernizacion del sistema catastral </v>
      </c>
      <c r="E1" s="67"/>
      <c r="F1" s="67"/>
      <c r="G1" s="67"/>
      <c r="H1" s="67"/>
      <c r="I1" s="67"/>
      <c r="J1" s="67"/>
    </row>
    <row r="2" spans="1:10" x14ac:dyDescent="0.2">
      <c r="I2" s="272" t="s">
        <v>203</v>
      </c>
      <c r="J2" s="273"/>
    </row>
    <row r="3" spans="1:10" x14ac:dyDescent="0.2">
      <c r="A3" s="2" t="s">
        <v>11</v>
      </c>
      <c r="C3" s="274" t="s">
        <v>214</v>
      </c>
      <c r="D3" s="275"/>
      <c r="E3" s="275"/>
      <c r="F3" s="275"/>
      <c r="G3" s="279"/>
      <c r="H3" s="20"/>
      <c r="I3" s="134" t="s">
        <v>79</v>
      </c>
      <c r="J3" s="136">
        <f>beneficiarios!N8</f>
        <v>0</v>
      </c>
    </row>
    <row r="4" spans="1:10" x14ac:dyDescent="0.2">
      <c r="A4" s="2" t="s">
        <v>12</v>
      </c>
      <c r="C4" s="274" t="s">
        <v>215</v>
      </c>
      <c r="D4" s="275"/>
      <c r="E4" s="275"/>
      <c r="F4" s="275"/>
      <c r="G4" s="279"/>
      <c r="H4" s="20"/>
      <c r="I4" s="134" t="s">
        <v>200</v>
      </c>
      <c r="J4" s="189">
        <f>beneficiarios!N9</f>
        <v>0</v>
      </c>
    </row>
    <row r="5" spans="1:10" x14ac:dyDescent="0.2">
      <c r="A5" s="131" t="s">
        <v>13</v>
      </c>
      <c r="C5" s="274" t="s">
        <v>225</v>
      </c>
      <c r="D5" s="275"/>
      <c r="E5" s="275"/>
      <c r="F5" s="275"/>
      <c r="G5" s="279"/>
      <c r="H5" s="20"/>
      <c r="I5" s="135" t="s">
        <v>201</v>
      </c>
      <c r="J5" s="189">
        <f>beneficiarios!N10</f>
        <v>0</v>
      </c>
    </row>
    <row r="6" spans="1:10" ht="25.5" x14ac:dyDescent="0.2">
      <c r="A6" s="131" t="s">
        <v>208</v>
      </c>
      <c r="B6" s="138"/>
      <c r="C6" s="284" t="s">
        <v>226</v>
      </c>
      <c r="D6" s="285"/>
      <c r="E6" s="285"/>
      <c r="F6" s="285"/>
      <c r="G6" s="286"/>
      <c r="H6" s="20"/>
      <c r="I6" s="135" t="s">
        <v>202</v>
      </c>
      <c r="J6" s="189">
        <f>beneficiarios!N11</f>
        <v>0</v>
      </c>
    </row>
    <row r="7" spans="1:10" x14ac:dyDescent="0.2">
      <c r="A7" s="1"/>
    </row>
    <row r="8" spans="1:10" x14ac:dyDescent="0.2">
      <c r="A8" s="2" t="s">
        <v>14</v>
      </c>
      <c r="C8" s="251">
        <v>43101</v>
      </c>
      <c r="D8" s="287"/>
      <c r="F8" s="130" t="s">
        <v>15</v>
      </c>
      <c r="G8" s="40"/>
      <c r="I8" s="251">
        <v>43465</v>
      </c>
      <c r="J8" s="287"/>
    </row>
    <row r="10" spans="1:10" ht="12.75" customHeight="1" x14ac:dyDescent="0.2">
      <c r="A10" s="249" t="s">
        <v>73</v>
      </c>
      <c r="B10" s="250"/>
      <c r="C10" s="251">
        <v>43364</v>
      </c>
      <c r="D10" s="287"/>
      <c r="E10" s="20"/>
      <c r="F10" s="270" t="s">
        <v>209</v>
      </c>
      <c r="G10" s="270"/>
      <c r="H10" s="270"/>
      <c r="I10" s="253" t="s">
        <v>115</v>
      </c>
      <c r="J10" s="254"/>
    </row>
    <row r="11" spans="1:10" ht="13.5" thickBot="1" x14ac:dyDescent="0.25"/>
    <row r="12" spans="1:10" ht="25.5" customHeight="1" thickBot="1" x14ac:dyDescent="0.25">
      <c r="A12" s="266" t="s">
        <v>78</v>
      </c>
      <c r="B12" s="267"/>
      <c r="C12" s="268" t="s">
        <v>227</v>
      </c>
      <c r="D12" s="269"/>
      <c r="E12" s="266" t="s">
        <v>74</v>
      </c>
      <c r="F12" s="267"/>
      <c r="G12" s="268" t="s">
        <v>216</v>
      </c>
      <c r="H12" s="269"/>
      <c r="I12" s="127" t="s">
        <v>82</v>
      </c>
      <c r="J12" s="128" t="s">
        <v>107</v>
      </c>
    </row>
    <row r="14" spans="1:10" x14ac:dyDescent="0.2">
      <c r="A14" s="21" t="s">
        <v>71</v>
      </c>
      <c r="C14" s="255" t="s">
        <v>228</v>
      </c>
      <c r="D14" s="256"/>
      <c r="E14" s="256"/>
      <c r="F14" s="256"/>
      <c r="G14" s="256"/>
      <c r="H14" s="256"/>
      <c r="I14" s="256"/>
      <c r="J14" s="257"/>
    </row>
    <row r="15" spans="1:10" x14ac:dyDescent="0.2">
      <c r="A15" s="22"/>
      <c r="C15" s="258"/>
      <c r="D15" s="299"/>
      <c r="E15" s="299"/>
      <c r="F15" s="299"/>
      <c r="G15" s="299"/>
      <c r="H15" s="299"/>
      <c r="I15" s="299"/>
      <c r="J15" s="260"/>
    </row>
    <row r="16" spans="1:10" x14ac:dyDescent="0.2">
      <c r="A16" s="1"/>
      <c r="C16" s="258"/>
      <c r="D16" s="299"/>
      <c r="E16" s="299"/>
      <c r="F16" s="299"/>
      <c r="G16" s="299"/>
      <c r="H16" s="299"/>
      <c r="I16" s="299"/>
      <c r="J16" s="260"/>
    </row>
    <row r="17" spans="1:10" x14ac:dyDescent="0.2">
      <c r="A17" s="1"/>
      <c r="C17" s="261"/>
      <c r="D17" s="262"/>
      <c r="E17" s="262"/>
      <c r="F17" s="262"/>
      <c r="G17" s="262"/>
      <c r="H17" s="262"/>
      <c r="I17" s="262"/>
      <c r="J17" s="263"/>
    </row>
    <row r="19" spans="1:10" x14ac:dyDescent="0.2">
      <c r="A19" s="21" t="s">
        <v>36</v>
      </c>
      <c r="C19" s="54" t="s">
        <v>229</v>
      </c>
      <c r="D19" s="85"/>
      <c r="E19" s="85"/>
      <c r="F19" s="85"/>
      <c r="G19" s="85"/>
      <c r="H19" s="85"/>
      <c r="I19" s="85"/>
      <c r="J19" s="86"/>
    </row>
    <row r="20" spans="1:10" x14ac:dyDescent="0.2">
      <c r="A20" s="22" t="s">
        <v>37</v>
      </c>
      <c r="C20" s="129" t="s">
        <v>230</v>
      </c>
      <c r="D20" s="87"/>
      <c r="E20" s="87"/>
      <c r="F20" s="87"/>
      <c r="G20" s="87"/>
      <c r="H20" s="87"/>
      <c r="I20" s="87"/>
      <c r="J20" s="88"/>
    </row>
    <row r="21" spans="1:10" x14ac:dyDescent="0.2">
      <c r="C21" s="129" t="s">
        <v>231</v>
      </c>
      <c r="D21" s="87"/>
      <c r="E21" s="87"/>
      <c r="F21" s="87"/>
      <c r="G21" s="87"/>
      <c r="H21" s="87"/>
      <c r="I21" s="87"/>
      <c r="J21" s="88"/>
    </row>
    <row r="22" spans="1:10" x14ac:dyDescent="0.2">
      <c r="C22" s="129" t="s">
        <v>232</v>
      </c>
      <c r="D22" s="87"/>
      <c r="E22" s="87"/>
      <c r="F22" s="87"/>
      <c r="G22" s="87"/>
      <c r="H22" s="87"/>
      <c r="I22" s="87"/>
      <c r="J22" s="88"/>
    </row>
    <row r="23" spans="1:10" x14ac:dyDescent="0.2">
      <c r="C23" s="197" t="s">
        <v>233</v>
      </c>
      <c r="D23" s="89"/>
      <c r="E23" s="89"/>
      <c r="F23" s="89"/>
      <c r="G23" s="89"/>
      <c r="H23" s="89"/>
      <c r="I23" s="89"/>
      <c r="J23" s="90"/>
    </row>
    <row r="25" spans="1:10" x14ac:dyDescent="0.2">
      <c r="A25" s="21" t="s">
        <v>35</v>
      </c>
      <c r="C25" s="54" t="s">
        <v>234</v>
      </c>
      <c r="D25" s="85"/>
      <c r="E25" s="85"/>
      <c r="F25" s="85"/>
      <c r="G25" s="85"/>
      <c r="H25" s="85"/>
      <c r="I25" s="85"/>
      <c r="J25" s="86"/>
    </row>
    <row r="26" spans="1:10" x14ac:dyDescent="0.2">
      <c r="A26" s="22"/>
      <c r="C26" s="129" t="s">
        <v>235</v>
      </c>
      <c r="D26" s="87"/>
      <c r="E26" s="87"/>
      <c r="F26" s="87"/>
      <c r="G26" s="87"/>
      <c r="H26" s="87"/>
      <c r="I26" s="87"/>
      <c r="J26" s="88"/>
    </row>
    <row r="27" spans="1:10" x14ac:dyDescent="0.2">
      <c r="C27" s="129" t="s">
        <v>236</v>
      </c>
      <c r="D27" s="87"/>
      <c r="E27" s="87"/>
      <c r="F27" s="87"/>
      <c r="G27" s="87"/>
      <c r="H27" s="87"/>
      <c r="I27" s="87"/>
      <c r="J27" s="88"/>
    </row>
    <row r="28" spans="1:10" x14ac:dyDescent="0.2">
      <c r="C28" s="129"/>
      <c r="D28" s="87"/>
      <c r="E28" s="87"/>
      <c r="F28" s="87"/>
      <c r="G28" s="87"/>
      <c r="H28" s="87"/>
      <c r="I28" s="87"/>
      <c r="J28" s="88"/>
    </row>
    <row r="29" spans="1:10" x14ac:dyDescent="0.2">
      <c r="C29" s="53"/>
      <c r="D29" s="89"/>
      <c r="E29" s="89"/>
      <c r="F29" s="89"/>
      <c r="G29" s="89"/>
      <c r="H29" s="89"/>
      <c r="I29" s="89"/>
      <c r="J29" s="90"/>
    </row>
    <row r="31" spans="1:10" x14ac:dyDescent="0.2">
      <c r="A31" s="21" t="s">
        <v>17</v>
      </c>
      <c r="C31" s="58"/>
      <c r="D31" s="91"/>
      <c r="E31" s="91"/>
      <c r="F31" s="91"/>
      <c r="G31" s="91"/>
      <c r="H31" s="91"/>
      <c r="I31" s="91"/>
      <c r="J31" s="92"/>
    </row>
    <row r="32" spans="1:10" x14ac:dyDescent="0.2">
      <c r="A32" s="22"/>
      <c r="C32" s="55" t="s">
        <v>217</v>
      </c>
      <c r="D32" s="93"/>
      <c r="E32" s="93"/>
      <c r="F32" s="93"/>
      <c r="G32" s="93"/>
      <c r="H32" s="93"/>
      <c r="I32" s="93"/>
      <c r="J32" s="94"/>
    </row>
    <row r="33" spans="1:10" x14ac:dyDescent="0.2">
      <c r="C33" s="55" t="s">
        <v>218</v>
      </c>
      <c r="D33" s="93"/>
      <c r="E33" s="93"/>
      <c r="F33" s="93"/>
      <c r="G33" s="93"/>
      <c r="H33" s="93"/>
      <c r="I33" s="93"/>
      <c r="J33" s="94"/>
    </row>
    <row r="34" spans="1:10" x14ac:dyDescent="0.2">
      <c r="C34" s="55"/>
      <c r="D34" s="93"/>
      <c r="E34" s="93"/>
      <c r="F34" s="93"/>
      <c r="G34" s="93"/>
      <c r="H34" s="93"/>
      <c r="I34" s="93"/>
      <c r="J34" s="94"/>
    </row>
    <row r="35" spans="1:10" x14ac:dyDescent="0.2">
      <c r="C35" s="55"/>
      <c r="D35" s="93"/>
      <c r="E35" s="93"/>
      <c r="F35" s="93"/>
      <c r="G35" s="93"/>
      <c r="H35" s="93"/>
      <c r="I35" s="93"/>
      <c r="J35" s="94"/>
    </row>
    <row r="36" spans="1:10" x14ac:dyDescent="0.2">
      <c r="C36" s="55" t="s">
        <v>219</v>
      </c>
      <c r="D36" s="93"/>
      <c r="E36" s="93"/>
      <c r="F36" s="93"/>
      <c r="G36" s="93"/>
      <c r="H36" s="93"/>
      <c r="I36" s="93"/>
      <c r="J36" s="94"/>
    </row>
    <row r="37" spans="1:10" x14ac:dyDescent="0.2">
      <c r="C37" s="55" t="s">
        <v>220</v>
      </c>
      <c r="D37" s="93"/>
      <c r="E37" s="93"/>
      <c r="F37" s="93"/>
      <c r="G37" s="93"/>
      <c r="H37" s="93"/>
      <c r="I37" s="93"/>
      <c r="J37" s="94"/>
    </row>
    <row r="38" spans="1:10" x14ac:dyDescent="0.2">
      <c r="C38" s="57"/>
      <c r="D38" s="96"/>
      <c r="E38" s="96"/>
      <c r="F38" s="96"/>
      <c r="G38" s="96"/>
      <c r="H38" s="96"/>
      <c r="I38" s="96"/>
      <c r="J38" s="97"/>
    </row>
    <row r="40" spans="1:10" x14ac:dyDescent="0.2">
      <c r="A40" s="2" t="s">
        <v>18</v>
      </c>
      <c r="C40" s="300">
        <v>0</v>
      </c>
      <c r="D40" s="252"/>
      <c r="F40" s="301" t="s">
        <v>19</v>
      </c>
      <c r="G40" s="302"/>
      <c r="I40" s="300">
        <v>0</v>
      </c>
      <c r="J40" s="252"/>
    </row>
    <row r="41" spans="1:10" x14ac:dyDescent="0.2">
      <c r="A41" s="4"/>
      <c r="B41" s="1"/>
      <c r="C41" s="106"/>
      <c r="D41" s="106"/>
      <c r="E41" s="1"/>
      <c r="F41" s="106"/>
      <c r="G41" s="106"/>
      <c r="I41" s="8"/>
      <c r="J41" s="8"/>
    </row>
    <row r="42" spans="1:10" x14ac:dyDescent="0.2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 x14ac:dyDescent="0.2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 x14ac:dyDescent="0.2">
      <c r="A44" s="16">
        <v>43131</v>
      </c>
      <c r="B44" s="121">
        <v>1</v>
      </c>
      <c r="C44" s="24">
        <v>431</v>
      </c>
      <c r="D44" s="115">
        <v>431</v>
      </c>
      <c r="E44" s="120"/>
      <c r="F44" s="25">
        <f>C44</f>
        <v>431</v>
      </c>
      <c r="G44" s="26">
        <f>D44</f>
        <v>431</v>
      </c>
      <c r="H44" s="27"/>
      <c r="I44" s="28">
        <f t="shared" ref="I44:J55" si="0">F44/$F$56</f>
        <v>6.5086076713983684E-2</v>
      </c>
      <c r="J44" s="28">
        <f t="shared" si="0"/>
        <v>6.5086076713983684E-2</v>
      </c>
    </row>
    <row r="45" spans="1:10" x14ac:dyDescent="0.2">
      <c r="A45" s="17">
        <v>43159</v>
      </c>
      <c r="B45" s="122">
        <v>2</v>
      </c>
      <c r="C45" s="15">
        <v>1141</v>
      </c>
      <c r="D45" s="114">
        <v>1141</v>
      </c>
      <c r="E45" s="14"/>
      <c r="F45" s="29">
        <f t="shared" ref="F45:G55" si="1">C45+F44</f>
        <v>1572</v>
      </c>
      <c r="G45" s="30">
        <f t="shared" si="1"/>
        <v>1572</v>
      </c>
      <c r="H45" s="31"/>
      <c r="I45" s="32">
        <f t="shared" si="0"/>
        <v>0.23739051646028389</v>
      </c>
      <c r="J45" s="32">
        <f t="shared" si="0"/>
        <v>0.23739051646028389</v>
      </c>
    </row>
    <row r="46" spans="1:10" x14ac:dyDescent="0.2">
      <c r="A46" s="16">
        <v>43190</v>
      </c>
      <c r="B46" s="121">
        <v>3</v>
      </c>
      <c r="C46" s="24">
        <v>161</v>
      </c>
      <c r="D46" s="115">
        <v>161</v>
      </c>
      <c r="E46" s="120"/>
      <c r="F46" s="25">
        <f t="shared" si="1"/>
        <v>1733</v>
      </c>
      <c r="G46" s="26">
        <f t="shared" si="1"/>
        <v>1733</v>
      </c>
      <c r="H46" s="27"/>
      <c r="I46" s="28">
        <f t="shared" si="0"/>
        <v>0.26170341286620358</v>
      </c>
      <c r="J46" s="28">
        <f t="shared" si="0"/>
        <v>0.26170341286620358</v>
      </c>
    </row>
    <row r="47" spans="1:10" x14ac:dyDescent="0.2">
      <c r="A47" s="17">
        <v>43220</v>
      </c>
      <c r="B47" s="122">
        <v>4</v>
      </c>
      <c r="C47" s="15">
        <v>679</v>
      </c>
      <c r="D47" s="114">
        <v>679</v>
      </c>
      <c r="E47" s="14"/>
      <c r="F47" s="29">
        <f t="shared" si="1"/>
        <v>2412</v>
      </c>
      <c r="G47" s="30">
        <f t="shared" si="1"/>
        <v>2412</v>
      </c>
      <c r="H47" s="31"/>
      <c r="I47" s="32">
        <f t="shared" si="0"/>
        <v>0.36424041075203867</v>
      </c>
      <c r="J47" s="32">
        <f t="shared" si="0"/>
        <v>0.36424041075203867</v>
      </c>
    </row>
    <row r="48" spans="1:10" x14ac:dyDescent="0.2">
      <c r="A48" s="16">
        <v>43251</v>
      </c>
      <c r="B48" s="121">
        <v>5</v>
      </c>
      <c r="C48" s="24">
        <v>1188</v>
      </c>
      <c r="D48" s="115">
        <v>1188</v>
      </c>
      <c r="E48" s="120"/>
      <c r="F48" s="25">
        <f t="shared" si="1"/>
        <v>3600</v>
      </c>
      <c r="G48" s="26">
        <f t="shared" si="1"/>
        <v>3600</v>
      </c>
      <c r="H48" s="27"/>
      <c r="I48" s="28">
        <f t="shared" si="0"/>
        <v>0.5436424041075204</v>
      </c>
      <c r="J48" s="28">
        <f t="shared" si="0"/>
        <v>0.5436424041075204</v>
      </c>
    </row>
    <row r="49" spans="1:10" x14ac:dyDescent="0.2">
      <c r="A49" s="17">
        <v>43281</v>
      </c>
      <c r="B49" s="122">
        <v>6</v>
      </c>
      <c r="C49" s="15">
        <v>931</v>
      </c>
      <c r="D49" s="114">
        <v>931</v>
      </c>
      <c r="E49" s="14"/>
      <c r="F49" s="29">
        <f t="shared" si="1"/>
        <v>4531</v>
      </c>
      <c r="G49" s="30">
        <f t="shared" si="1"/>
        <v>4531</v>
      </c>
      <c r="H49" s="31"/>
      <c r="I49" s="32">
        <f t="shared" si="0"/>
        <v>0.68423437028088185</v>
      </c>
      <c r="J49" s="32">
        <f t="shared" si="0"/>
        <v>0.68423437028088185</v>
      </c>
    </row>
    <row r="50" spans="1:10" x14ac:dyDescent="0.2">
      <c r="A50" s="16">
        <v>43312</v>
      </c>
      <c r="B50" s="121">
        <v>7</v>
      </c>
      <c r="C50" s="24">
        <v>180</v>
      </c>
      <c r="D50" s="115">
        <v>180</v>
      </c>
      <c r="E50" s="120"/>
      <c r="F50" s="25">
        <f t="shared" si="1"/>
        <v>4711</v>
      </c>
      <c r="G50" s="26">
        <f t="shared" si="1"/>
        <v>4711</v>
      </c>
      <c r="H50" s="27"/>
      <c r="I50" s="28">
        <f t="shared" si="0"/>
        <v>0.71141649048625788</v>
      </c>
      <c r="J50" s="28">
        <f t="shared" si="0"/>
        <v>0.71141649048625788</v>
      </c>
    </row>
    <row r="51" spans="1:10" x14ac:dyDescent="0.2">
      <c r="A51" s="17">
        <v>43343</v>
      </c>
      <c r="B51" s="122">
        <v>8</v>
      </c>
      <c r="C51" s="15">
        <v>357</v>
      </c>
      <c r="D51" s="114">
        <v>357</v>
      </c>
      <c r="E51" s="14"/>
      <c r="F51" s="29">
        <f t="shared" si="1"/>
        <v>5068</v>
      </c>
      <c r="G51" s="30">
        <f t="shared" si="1"/>
        <v>5068</v>
      </c>
      <c r="H51" s="31"/>
      <c r="I51" s="32">
        <f t="shared" si="0"/>
        <v>0.76532769556025371</v>
      </c>
      <c r="J51" s="32">
        <f t="shared" si="0"/>
        <v>0.76532769556025371</v>
      </c>
    </row>
    <row r="52" spans="1:10" x14ac:dyDescent="0.2">
      <c r="A52" s="16">
        <v>43373</v>
      </c>
      <c r="B52" s="121">
        <v>9</v>
      </c>
      <c r="C52" s="24">
        <v>1457</v>
      </c>
      <c r="D52" s="115">
        <v>1457</v>
      </c>
      <c r="E52" s="120"/>
      <c r="F52" s="25">
        <f t="shared" si="1"/>
        <v>6525</v>
      </c>
      <c r="G52" s="26">
        <f t="shared" si="1"/>
        <v>6525</v>
      </c>
      <c r="H52" s="27"/>
      <c r="I52" s="28">
        <f t="shared" si="0"/>
        <v>0.98535185744488074</v>
      </c>
      <c r="J52" s="28">
        <f t="shared" si="0"/>
        <v>0.98535185744488074</v>
      </c>
    </row>
    <row r="53" spans="1:10" x14ac:dyDescent="0.2">
      <c r="A53" s="17">
        <v>43404</v>
      </c>
      <c r="B53" s="122">
        <v>10</v>
      </c>
      <c r="C53" s="15">
        <v>97</v>
      </c>
      <c r="D53" s="114">
        <v>97</v>
      </c>
      <c r="E53" s="14"/>
      <c r="F53" s="29">
        <f t="shared" si="1"/>
        <v>6622</v>
      </c>
      <c r="G53" s="30">
        <f t="shared" si="1"/>
        <v>6622</v>
      </c>
      <c r="H53" s="31"/>
      <c r="I53" s="32">
        <f t="shared" si="0"/>
        <v>1</v>
      </c>
      <c r="J53" s="32">
        <f t="shared" si="0"/>
        <v>1</v>
      </c>
    </row>
    <row r="54" spans="1:10" x14ac:dyDescent="0.2">
      <c r="A54" s="16">
        <v>43434</v>
      </c>
      <c r="B54" s="121">
        <v>11</v>
      </c>
      <c r="C54" s="24"/>
      <c r="D54" s="115"/>
      <c r="E54" s="120"/>
      <c r="F54" s="25">
        <f t="shared" si="1"/>
        <v>6622</v>
      </c>
      <c r="G54" s="26">
        <f t="shared" si="1"/>
        <v>6622</v>
      </c>
      <c r="H54" s="27"/>
      <c r="I54" s="28">
        <f t="shared" si="0"/>
        <v>1</v>
      </c>
      <c r="J54" s="28">
        <f t="shared" si="0"/>
        <v>1</v>
      </c>
    </row>
    <row r="55" spans="1:10" x14ac:dyDescent="0.2">
      <c r="A55" s="17">
        <v>43465</v>
      </c>
      <c r="B55" s="122">
        <v>12</v>
      </c>
      <c r="C55" s="15"/>
      <c r="D55" s="114"/>
      <c r="E55" s="14"/>
      <c r="F55" s="29">
        <f t="shared" si="1"/>
        <v>6622</v>
      </c>
      <c r="G55" s="30">
        <f t="shared" si="1"/>
        <v>6622</v>
      </c>
      <c r="H55" s="31"/>
      <c r="I55" s="32">
        <f t="shared" si="0"/>
        <v>1</v>
      </c>
      <c r="J55" s="32">
        <f t="shared" si="0"/>
        <v>1</v>
      </c>
    </row>
    <row r="56" spans="1:10" x14ac:dyDescent="0.2">
      <c r="A56" s="46" t="s">
        <v>23</v>
      </c>
      <c r="B56" s="123">
        <v>13</v>
      </c>
      <c r="C56" s="44">
        <f>SUM(C44:C55)</f>
        <v>6622</v>
      </c>
      <c r="D56" s="42">
        <f>SUM(D44:D55)</f>
        <v>6622</v>
      </c>
      <c r="E56" s="51"/>
      <c r="F56" s="47">
        <f>F55</f>
        <v>6622</v>
      </c>
      <c r="G56" s="48">
        <f>G55</f>
        <v>6622</v>
      </c>
      <c r="H56" s="49"/>
      <c r="I56" s="50">
        <f>I55</f>
        <v>1</v>
      </c>
      <c r="J56" s="50">
        <f>J55</f>
        <v>1</v>
      </c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67"/>
      <c r="B58" s="67"/>
      <c r="C58" s="68" t="s">
        <v>39</v>
      </c>
      <c r="D58" s="67">
        <f>C60</f>
        <v>0</v>
      </c>
      <c r="E58" s="67"/>
      <c r="F58" s="67"/>
      <c r="G58" s="67"/>
      <c r="H58" s="67"/>
      <c r="I58" s="67"/>
      <c r="J58" s="67"/>
    </row>
    <row r="59" spans="1:10" x14ac:dyDescent="0.2">
      <c r="I59" s="272" t="s">
        <v>203</v>
      </c>
      <c r="J59" s="273"/>
    </row>
    <row r="60" spans="1:10" x14ac:dyDescent="0.2">
      <c r="A60" s="2" t="s">
        <v>11</v>
      </c>
      <c r="C60" s="274"/>
      <c r="D60" s="275"/>
      <c r="E60" s="275"/>
      <c r="F60" s="275"/>
      <c r="G60" s="275"/>
      <c r="H60" s="66"/>
      <c r="I60" s="134" t="s">
        <v>79</v>
      </c>
      <c r="J60" s="136">
        <f>beneficiarios!N16</f>
        <v>0</v>
      </c>
    </row>
    <row r="61" spans="1:10" x14ac:dyDescent="0.2">
      <c r="A61" s="2" t="s">
        <v>12</v>
      </c>
      <c r="C61" s="276"/>
      <c r="D61" s="277"/>
      <c r="E61" s="277"/>
      <c r="F61" s="277"/>
      <c r="G61" s="278"/>
      <c r="H61" s="66"/>
      <c r="I61" s="134" t="s">
        <v>200</v>
      </c>
      <c r="J61" s="189">
        <f>beneficiarios!N17</f>
        <v>0</v>
      </c>
    </row>
    <row r="62" spans="1:10" x14ac:dyDescent="0.2">
      <c r="A62" s="131" t="s">
        <v>13</v>
      </c>
      <c r="C62" s="274"/>
      <c r="D62" s="275"/>
      <c r="E62" s="275"/>
      <c r="F62" s="275"/>
      <c r="G62" s="279"/>
      <c r="H62" s="66"/>
      <c r="I62" s="135" t="s">
        <v>201</v>
      </c>
      <c r="J62" s="189">
        <f>beneficiarios!N18</f>
        <v>0</v>
      </c>
    </row>
    <row r="63" spans="1:10" ht="25.5" x14ac:dyDescent="0.2">
      <c r="A63" s="137" t="s">
        <v>208</v>
      </c>
      <c r="B63" s="138"/>
      <c r="C63" s="284"/>
      <c r="D63" s="285"/>
      <c r="E63" s="285"/>
      <c r="F63" s="285"/>
      <c r="G63" s="286"/>
      <c r="H63" s="66"/>
      <c r="I63" s="135" t="s">
        <v>202</v>
      </c>
      <c r="J63" s="189">
        <f>beneficiarios!N19</f>
        <v>0</v>
      </c>
    </row>
    <row r="64" spans="1:10" x14ac:dyDescent="0.2">
      <c r="A64" s="1"/>
    </row>
    <row r="65" spans="1:10" x14ac:dyDescent="0.2">
      <c r="A65" s="2" t="s">
        <v>14</v>
      </c>
      <c r="C65" s="251"/>
      <c r="D65" s="252"/>
      <c r="F65" s="130" t="s">
        <v>15</v>
      </c>
      <c r="G65" s="40"/>
      <c r="I65" s="251"/>
      <c r="J65" s="252"/>
    </row>
    <row r="67" spans="1:10" ht="12.75" customHeight="1" x14ac:dyDescent="0.2">
      <c r="A67" s="249" t="s">
        <v>73</v>
      </c>
      <c r="B67" s="250"/>
      <c r="C67" s="251"/>
      <c r="D67" s="287"/>
      <c r="E67" s="20"/>
      <c r="F67" s="270" t="s">
        <v>209</v>
      </c>
      <c r="G67" s="270"/>
      <c r="H67" s="270"/>
      <c r="I67" s="253" t="s">
        <v>115</v>
      </c>
      <c r="J67" s="254"/>
    </row>
    <row r="68" spans="1:10" ht="13.5" thickBot="1" x14ac:dyDescent="0.25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 x14ac:dyDescent="0.25">
      <c r="A69" s="266" t="s">
        <v>78</v>
      </c>
      <c r="B69" s="267"/>
      <c r="C69" s="268"/>
      <c r="D69" s="269"/>
      <c r="E69" s="266" t="s">
        <v>74</v>
      </c>
      <c r="F69" s="267"/>
      <c r="G69" s="268"/>
      <c r="H69" s="269"/>
      <c r="I69" s="127" t="s">
        <v>82</v>
      </c>
      <c r="J69" s="128" t="s">
        <v>110</v>
      </c>
    </row>
    <row r="71" spans="1:10" x14ac:dyDescent="0.2">
      <c r="A71" s="35" t="s">
        <v>71</v>
      </c>
      <c r="C71" s="288"/>
      <c r="D71" s="289"/>
      <c r="E71" s="289"/>
      <c r="F71" s="289"/>
      <c r="G71" s="289"/>
      <c r="H71" s="289"/>
      <c r="I71" s="289"/>
      <c r="J71" s="290"/>
    </row>
    <row r="72" spans="1:10" x14ac:dyDescent="0.2">
      <c r="A72" s="36"/>
      <c r="C72" s="291"/>
      <c r="D72" s="292"/>
      <c r="E72" s="292"/>
      <c r="F72" s="292"/>
      <c r="G72" s="292"/>
      <c r="H72" s="292"/>
      <c r="I72" s="292"/>
      <c r="J72" s="293"/>
    </row>
    <row r="73" spans="1:10" x14ac:dyDescent="0.2">
      <c r="A73" s="1"/>
      <c r="C73" s="291"/>
      <c r="D73" s="292"/>
      <c r="E73" s="292"/>
      <c r="F73" s="292"/>
      <c r="G73" s="292"/>
      <c r="H73" s="292"/>
      <c r="I73" s="292"/>
      <c r="J73" s="293"/>
    </row>
    <row r="74" spans="1:10" x14ac:dyDescent="0.2">
      <c r="A74" s="1"/>
      <c r="C74" s="294"/>
      <c r="D74" s="295"/>
      <c r="E74" s="295"/>
      <c r="F74" s="295"/>
      <c r="G74" s="295"/>
      <c r="H74" s="295"/>
      <c r="I74" s="295"/>
      <c r="J74" s="296"/>
    </row>
    <row r="75" spans="1:10" x14ac:dyDescent="0.2">
      <c r="A75" s="1"/>
      <c r="C75" s="37"/>
      <c r="D75" s="37"/>
      <c r="E75" s="37"/>
      <c r="F75" s="37"/>
      <c r="G75" s="37"/>
      <c r="H75" s="37"/>
      <c r="I75" s="37"/>
      <c r="J75" s="37"/>
    </row>
    <row r="76" spans="1:10" x14ac:dyDescent="0.2">
      <c r="A76" s="21" t="s">
        <v>36</v>
      </c>
      <c r="C76" s="54"/>
      <c r="D76" s="85"/>
      <c r="E76" s="85"/>
      <c r="F76" s="85"/>
      <c r="G76" s="85"/>
      <c r="H76" s="85"/>
      <c r="I76" s="85"/>
      <c r="J76" s="86"/>
    </row>
    <row r="77" spans="1:10" x14ac:dyDescent="0.2">
      <c r="A77" s="22" t="s">
        <v>37</v>
      </c>
      <c r="C77" s="129"/>
      <c r="D77" s="87"/>
      <c r="E77" s="87"/>
      <c r="F77" s="87"/>
      <c r="G77" s="87"/>
      <c r="H77" s="87"/>
      <c r="I77" s="87"/>
      <c r="J77" s="88"/>
    </row>
    <row r="78" spans="1:10" x14ac:dyDescent="0.2">
      <c r="C78" s="129"/>
      <c r="D78" s="87"/>
      <c r="E78" s="87"/>
      <c r="F78" s="87"/>
      <c r="G78" s="87"/>
      <c r="H78" s="87"/>
      <c r="I78" s="87"/>
      <c r="J78" s="88"/>
    </row>
    <row r="79" spans="1:10" x14ac:dyDescent="0.2">
      <c r="C79" s="52"/>
      <c r="D79" s="87"/>
      <c r="E79" s="87"/>
      <c r="F79" s="87"/>
      <c r="G79" s="87"/>
      <c r="H79" s="87"/>
      <c r="I79" s="87"/>
      <c r="J79" s="88"/>
    </row>
    <row r="80" spans="1:10" x14ac:dyDescent="0.2">
      <c r="C80" s="53"/>
      <c r="D80" s="89"/>
      <c r="E80" s="89"/>
      <c r="F80" s="89"/>
      <c r="G80" s="89"/>
      <c r="H80" s="89"/>
      <c r="I80" s="89"/>
      <c r="J80" s="90"/>
    </row>
    <row r="81" spans="1:10" x14ac:dyDescent="0.2">
      <c r="A81" s="1"/>
      <c r="C81" s="37"/>
      <c r="D81" s="37"/>
      <c r="E81" s="37"/>
      <c r="F81" s="37"/>
      <c r="G81" s="37"/>
      <c r="H81" s="37"/>
      <c r="I81" s="37"/>
      <c r="J81" s="37"/>
    </row>
    <row r="82" spans="1:10" x14ac:dyDescent="0.2">
      <c r="A82" s="21" t="s">
        <v>35</v>
      </c>
      <c r="C82" s="58"/>
      <c r="D82" s="91"/>
      <c r="E82" s="91"/>
      <c r="F82" s="91"/>
      <c r="G82" s="91"/>
      <c r="H82" s="91"/>
      <c r="I82" s="91"/>
      <c r="J82" s="92"/>
    </row>
    <row r="83" spans="1:10" x14ac:dyDescent="0.2">
      <c r="A83" s="22"/>
      <c r="C83" s="55"/>
      <c r="D83" s="93"/>
      <c r="E83" s="93"/>
      <c r="F83" s="93"/>
      <c r="G83" s="93"/>
      <c r="H83" s="93"/>
      <c r="I83" s="93"/>
      <c r="J83" s="94"/>
    </row>
    <row r="84" spans="1:10" x14ac:dyDescent="0.2">
      <c r="C84" s="55"/>
      <c r="D84" s="93"/>
      <c r="E84" s="93"/>
      <c r="F84" s="93"/>
      <c r="G84" s="93"/>
      <c r="H84" s="93"/>
      <c r="I84" s="93"/>
      <c r="J84" s="94"/>
    </row>
    <row r="85" spans="1:10" x14ac:dyDescent="0.2">
      <c r="C85" s="56"/>
      <c r="D85" s="93"/>
      <c r="E85" s="93"/>
      <c r="F85" s="93"/>
      <c r="G85" s="93"/>
      <c r="H85" s="93"/>
      <c r="I85" s="93"/>
      <c r="J85" s="94"/>
    </row>
    <row r="86" spans="1:10" x14ac:dyDescent="0.2">
      <c r="C86" s="57"/>
      <c r="D86" s="96"/>
      <c r="E86" s="96"/>
      <c r="F86" s="96"/>
      <c r="G86" s="96"/>
      <c r="H86" s="96"/>
      <c r="I86" s="96"/>
      <c r="J86" s="97"/>
    </row>
    <row r="87" spans="1:10" x14ac:dyDescent="0.2">
      <c r="A87" s="1"/>
      <c r="C87" s="37"/>
      <c r="D87" s="37"/>
      <c r="E87" s="37"/>
      <c r="F87" s="37"/>
      <c r="G87" s="37"/>
      <c r="H87" s="37"/>
      <c r="I87" s="37"/>
      <c r="J87" s="37"/>
    </row>
    <row r="88" spans="1:10" x14ac:dyDescent="0.2">
      <c r="A88" s="21" t="s">
        <v>17</v>
      </c>
      <c r="C88" s="58"/>
      <c r="D88" s="91"/>
      <c r="E88" s="91"/>
      <c r="F88" s="91"/>
      <c r="G88" s="91"/>
      <c r="H88" s="91"/>
      <c r="I88" s="91"/>
      <c r="J88" s="92"/>
    </row>
    <row r="89" spans="1:10" x14ac:dyDescent="0.2">
      <c r="A89" s="22"/>
      <c r="C89" s="55"/>
      <c r="D89" s="93"/>
      <c r="E89" s="93"/>
      <c r="F89" s="93"/>
      <c r="G89" s="93"/>
      <c r="H89" s="93"/>
      <c r="I89" s="93"/>
      <c r="J89" s="94"/>
    </row>
    <row r="90" spans="1:10" x14ac:dyDescent="0.2">
      <c r="C90" s="55"/>
      <c r="D90" s="93"/>
      <c r="E90" s="93"/>
      <c r="F90" s="93"/>
      <c r="G90" s="93"/>
      <c r="H90" s="93"/>
      <c r="I90" s="93"/>
      <c r="J90" s="94"/>
    </row>
    <row r="91" spans="1:10" x14ac:dyDescent="0.2">
      <c r="C91" s="56"/>
      <c r="D91" s="93"/>
      <c r="E91" s="93"/>
      <c r="F91" s="93"/>
      <c r="G91" s="93"/>
      <c r="H91" s="93"/>
      <c r="I91" s="93"/>
      <c r="J91" s="94"/>
    </row>
    <row r="92" spans="1:10" x14ac:dyDescent="0.2">
      <c r="C92" s="56"/>
      <c r="D92" s="93"/>
      <c r="E92" s="93"/>
      <c r="F92" s="93"/>
      <c r="G92" s="93"/>
      <c r="H92" s="93"/>
      <c r="I92" s="93"/>
      <c r="J92" s="94"/>
    </row>
    <row r="93" spans="1:10" x14ac:dyDescent="0.2">
      <c r="C93" s="56"/>
      <c r="D93" s="93"/>
      <c r="E93" s="93"/>
      <c r="F93" s="93"/>
      <c r="G93" s="93"/>
      <c r="H93" s="93"/>
      <c r="I93" s="93"/>
      <c r="J93" s="94"/>
    </row>
    <row r="94" spans="1:10" x14ac:dyDescent="0.2">
      <c r="C94" s="56"/>
      <c r="D94" s="93"/>
      <c r="E94" s="93"/>
      <c r="F94" s="93"/>
      <c r="G94" s="93"/>
      <c r="H94" s="93"/>
      <c r="I94" s="93"/>
      <c r="J94" s="94"/>
    </row>
    <row r="95" spans="1:10" x14ac:dyDescent="0.2">
      <c r="C95" s="57"/>
      <c r="D95" s="96"/>
      <c r="E95" s="96"/>
      <c r="F95" s="96"/>
      <c r="G95" s="96"/>
      <c r="H95" s="96"/>
      <c r="I95" s="96"/>
      <c r="J95" s="97"/>
    </row>
    <row r="97" spans="1:10" x14ac:dyDescent="0.2">
      <c r="A97" s="2" t="s">
        <v>18</v>
      </c>
      <c r="C97" s="303"/>
      <c r="D97" s="304"/>
      <c r="F97" s="301" t="s">
        <v>19</v>
      </c>
      <c r="G97" s="302"/>
      <c r="I97" s="303"/>
      <c r="J97" s="304"/>
    </row>
    <row r="98" spans="1:10" x14ac:dyDescent="0.2">
      <c r="A98" s="4"/>
      <c r="B98" s="1"/>
      <c r="C98" s="106"/>
      <c r="D98" s="106"/>
      <c r="E98" s="1"/>
      <c r="F98" s="38"/>
      <c r="G98" s="38"/>
      <c r="I98" s="8"/>
      <c r="J98" s="8"/>
    </row>
    <row r="99" spans="1:10" x14ac:dyDescent="0.2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 x14ac:dyDescent="0.2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 x14ac:dyDescent="0.2">
      <c r="A101" s="16">
        <v>43131</v>
      </c>
      <c r="B101" s="121">
        <v>1</v>
      </c>
      <c r="C101" s="24"/>
      <c r="D101" s="115"/>
      <c r="E101" s="120"/>
      <c r="F101" s="25">
        <f>C101</f>
        <v>0</v>
      </c>
      <c r="G101" s="26">
        <f>D101</f>
        <v>0</v>
      </c>
      <c r="H101" s="27"/>
      <c r="I101" s="28" t="e">
        <f t="shared" ref="I101:J112" si="2">F101/$F$113</f>
        <v>#DIV/0!</v>
      </c>
      <c r="J101" s="28" t="e">
        <f t="shared" si="2"/>
        <v>#DIV/0!</v>
      </c>
    </row>
    <row r="102" spans="1:10" x14ac:dyDescent="0.2">
      <c r="A102" s="17">
        <v>43159</v>
      </c>
      <c r="B102" s="122">
        <v>2</v>
      </c>
      <c r="C102" s="15"/>
      <c r="D102" s="114"/>
      <c r="E102" s="14"/>
      <c r="F102" s="29">
        <f t="shared" ref="F102:G112" si="3">C102+F101</f>
        <v>0</v>
      </c>
      <c r="G102" s="30">
        <f t="shared" si="3"/>
        <v>0</v>
      </c>
      <c r="H102" s="31"/>
      <c r="I102" s="32" t="e">
        <f t="shared" si="2"/>
        <v>#DIV/0!</v>
      </c>
      <c r="J102" s="32" t="e">
        <f t="shared" si="2"/>
        <v>#DIV/0!</v>
      </c>
    </row>
    <row r="103" spans="1:10" x14ac:dyDescent="0.2">
      <c r="A103" s="16">
        <v>43190</v>
      </c>
      <c r="B103" s="121">
        <v>3</v>
      </c>
      <c r="C103" s="24"/>
      <c r="D103" s="115"/>
      <c r="E103" s="120"/>
      <c r="F103" s="25">
        <f t="shared" si="3"/>
        <v>0</v>
      </c>
      <c r="G103" s="26">
        <f t="shared" si="3"/>
        <v>0</v>
      </c>
      <c r="H103" s="27"/>
      <c r="I103" s="28" t="e">
        <f t="shared" si="2"/>
        <v>#DIV/0!</v>
      </c>
      <c r="J103" s="28" t="e">
        <f t="shared" si="2"/>
        <v>#DIV/0!</v>
      </c>
    </row>
    <row r="104" spans="1:10" x14ac:dyDescent="0.2">
      <c r="A104" s="17">
        <v>43220</v>
      </c>
      <c r="B104" s="122">
        <v>4</v>
      </c>
      <c r="C104" s="15"/>
      <c r="D104" s="114"/>
      <c r="E104" s="14"/>
      <c r="F104" s="29">
        <f t="shared" si="3"/>
        <v>0</v>
      </c>
      <c r="G104" s="30">
        <f t="shared" si="3"/>
        <v>0</v>
      </c>
      <c r="H104" s="31"/>
      <c r="I104" s="32" t="e">
        <f t="shared" si="2"/>
        <v>#DIV/0!</v>
      </c>
      <c r="J104" s="32" t="e">
        <f t="shared" si="2"/>
        <v>#DIV/0!</v>
      </c>
    </row>
    <row r="105" spans="1:10" x14ac:dyDescent="0.2">
      <c r="A105" s="16">
        <v>43251</v>
      </c>
      <c r="B105" s="121">
        <v>5</v>
      </c>
      <c r="C105" s="24"/>
      <c r="D105" s="115"/>
      <c r="E105" s="120"/>
      <c r="F105" s="25">
        <f t="shared" si="3"/>
        <v>0</v>
      </c>
      <c r="G105" s="26">
        <f t="shared" si="3"/>
        <v>0</v>
      </c>
      <c r="H105" s="27"/>
      <c r="I105" s="28" t="e">
        <f t="shared" si="2"/>
        <v>#DIV/0!</v>
      </c>
      <c r="J105" s="28" t="e">
        <f t="shared" si="2"/>
        <v>#DIV/0!</v>
      </c>
    </row>
    <row r="106" spans="1:10" x14ac:dyDescent="0.2">
      <c r="A106" s="17">
        <v>43281</v>
      </c>
      <c r="B106" s="122">
        <v>6</v>
      </c>
      <c r="C106" s="15"/>
      <c r="D106" s="114"/>
      <c r="E106" s="14"/>
      <c r="F106" s="29">
        <f t="shared" si="3"/>
        <v>0</v>
      </c>
      <c r="G106" s="30">
        <f t="shared" si="3"/>
        <v>0</v>
      </c>
      <c r="H106" s="31"/>
      <c r="I106" s="32" t="e">
        <f t="shared" si="2"/>
        <v>#DIV/0!</v>
      </c>
      <c r="J106" s="32" t="e">
        <f t="shared" si="2"/>
        <v>#DIV/0!</v>
      </c>
    </row>
    <row r="107" spans="1:10" x14ac:dyDescent="0.2">
      <c r="A107" s="16">
        <v>43312</v>
      </c>
      <c r="B107" s="121">
        <v>7</v>
      </c>
      <c r="C107" s="24"/>
      <c r="D107" s="115"/>
      <c r="E107" s="120"/>
      <c r="F107" s="25">
        <f t="shared" si="3"/>
        <v>0</v>
      </c>
      <c r="G107" s="26">
        <f t="shared" si="3"/>
        <v>0</v>
      </c>
      <c r="H107" s="27"/>
      <c r="I107" s="28" t="e">
        <f t="shared" si="2"/>
        <v>#DIV/0!</v>
      </c>
      <c r="J107" s="28" t="e">
        <f t="shared" si="2"/>
        <v>#DIV/0!</v>
      </c>
    </row>
    <row r="108" spans="1:10" x14ac:dyDescent="0.2">
      <c r="A108" s="17">
        <v>43343</v>
      </c>
      <c r="B108" s="122">
        <v>8</v>
      </c>
      <c r="C108" s="15"/>
      <c r="D108" s="114"/>
      <c r="E108" s="14"/>
      <c r="F108" s="29">
        <f t="shared" si="3"/>
        <v>0</v>
      </c>
      <c r="G108" s="30">
        <f t="shared" si="3"/>
        <v>0</v>
      </c>
      <c r="H108" s="31"/>
      <c r="I108" s="32" t="e">
        <f t="shared" si="2"/>
        <v>#DIV/0!</v>
      </c>
      <c r="J108" s="32" t="e">
        <f t="shared" si="2"/>
        <v>#DIV/0!</v>
      </c>
    </row>
    <row r="109" spans="1:10" x14ac:dyDescent="0.2">
      <c r="A109" s="16">
        <v>43373</v>
      </c>
      <c r="B109" s="121">
        <v>9</v>
      </c>
      <c r="C109" s="24"/>
      <c r="D109" s="115"/>
      <c r="E109" s="120"/>
      <c r="F109" s="25">
        <f t="shared" si="3"/>
        <v>0</v>
      </c>
      <c r="G109" s="26">
        <f t="shared" si="3"/>
        <v>0</v>
      </c>
      <c r="H109" s="27"/>
      <c r="I109" s="28" t="e">
        <f t="shared" si="2"/>
        <v>#DIV/0!</v>
      </c>
      <c r="J109" s="28" t="e">
        <f t="shared" si="2"/>
        <v>#DIV/0!</v>
      </c>
    </row>
    <row r="110" spans="1:10" x14ac:dyDescent="0.2">
      <c r="A110" s="17">
        <v>43404</v>
      </c>
      <c r="B110" s="122">
        <v>10</v>
      </c>
      <c r="C110" s="15"/>
      <c r="D110" s="114"/>
      <c r="E110" s="14"/>
      <c r="F110" s="29">
        <f t="shared" si="3"/>
        <v>0</v>
      </c>
      <c r="G110" s="30">
        <f t="shared" si="3"/>
        <v>0</v>
      </c>
      <c r="H110" s="31"/>
      <c r="I110" s="32" t="e">
        <f t="shared" si="2"/>
        <v>#DIV/0!</v>
      </c>
      <c r="J110" s="32" t="e">
        <f t="shared" si="2"/>
        <v>#DIV/0!</v>
      </c>
    </row>
    <row r="111" spans="1:10" x14ac:dyDescent="0.2">
      <c r="A111" s="16">
        <v>43434</v>
      </c>
      <c r="B111" s="121">
        <v>11</v>
      </c>
      <c r="C111" s="24"/>
      <c r="D111" s="115"/>
      <c r="E111" s="120"/>
      <c r="F111" s="25">
        <f t="shared" si="3"/>
        <v>0</v>
      </c>
      <c r="G111" s="26">
        <f t="shared" si="3"/>
        <v>0</v>
      </c>
      <c r="H111" s="27"/>
      <c r="I111" s="28" t="e">
        <f t="shared" si="2"/>
        <v>#DIV/0!</v>
      </c>
      <c r="J111" s="28" t="e">
        <f t="shared" si="2"/>
        <v>#DIV/0!</v>
      </c>
    </row>
    <row r="112" spans="1:10" x14ac:dyDescent="0.2">
      <c r="A112" s="17">
        <v>43465</v>
      </c>
      <c r="B112" s="122">
        <v>12</v>
      </c>
      <c r="C112" s="15"/>
      <c r="D112" s="114"/>
      <c r="E112" s="14"/>
      <c r="F112" s="29">
        <f t="shared" si="3"/>
        <v>0</v>
      </c>
      <c r="G112" s="30">
        <f t="shared" si="3"/>
        <v>0</v>
      </c>
      <c r="H112" s="31"/>
      <c r="I112" s="32" t="e">
        <f t="shared" si="2"/>
        <v>#DIV/0!</v>
      </c>
      <c r="J112" s="32" t="e">
        <f t="shared" si="2"/>
        <v>#DIV/0!</v>
      </c>
    </row>
    <row r="113" spans="1:10" x14ac:dyDescent="0.2">
      <c r="A113" s="46" t="s">
        <v>23</v>
      </c>
      <c r="B113" s="123">
        <v>13</v>
      </c>
      <c r="C113" s="44">
        <f>SUM(C101:C112)</f>
        <v>0</v>
      </c>
      <c r="D113" s="42">
        <f>SUM(D101:D112)</f>
        <v>0</v>
      </c>
      <c r="E113" s="51"/>
      <c r="F113" s="47">
        <f>F112</f>
        <v>0</v>
      </c>
      <c r="G113" s="48">
        <f>G112</f>
        <v>0</v>
      </c>
      <c r="H113" s="49"/>
      <c r="I113" s="50" t="e">
        <f>I112</f>
        <v>#DIV/0!</v>
      </c>
      <c r="J113" s="50" t="e">
        <f>J112</f>
        <v>#DIV/0!</v>
      </c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67"/>
      <c r="B115" s="67"/>
      <c r="C115" s="68" t="s">
        <v>40</v>
      </c>
      <c r="D115" s="67">
        <f>C117</f>
        <v>0</v>
      </c>
      <c r="E115" s="67"/>
      <c r="F115" s="67"/>
      <c r="G115" s="67"/>
      <c r="H115" s="67"/>
      <c r="I115" s="67"/>
      <c r="J115" s="67"/>
    </row>
    <row r="116" spans="1:10" x14ac:dyDescent="0.2">
      <c r="I116" s="272" t="s">
        <v>203</v>
      </c>
      <c r="J116" s="273"/>
    </row>
    <row r="117" spans="1:10" x14ac:dyDescent="0.2">
      <c r="A117" s="2" t="s">
        <v>11</v>
      </c>
      <c r="C117" s="274"/>
      <c r="D117" s="275"/>
      <c r="E117" s="275"/>
      <c r="F117" s="275"/>
      <c r="G117" s="275"/>
      <c r="H117" s="66"/>
      <c r="I117" s="134" t="s">
        <v>79</v>
      </c>
      <c r="J117" s="136">
        <f>beneficiarios!N24</f>
        <v>0</v>
      </c>
    </row>
    <row r="118" spans="1:10" x14ac:dyDescent="0.2">
      <c r="A118" s="2" t="s">
        <v>12</v>
      </c>
      <c r="C118" s="276"/>
      <c r="D118" s="277"/>
      <c r="E118" s="277"/>
      <c r="F118" s="277"/>
      <c r="G118" s="278"/>
      <c r="H118" s="66"/>
      <c r="I118" s="134" t="s">
        <v>200</v>
      </c>
      <c r="J118" s="189">
        <f>beneficiarios!N25</f>
        <v>0</v>
      </c>
    </row>
    <row r="119" spans="1:10" x14ac:dyDescent="0.2">
      <c r="A119" s="131" t="s">
        <v>13</v>
      </c>
      <c r="C119" s="274"/>
      <c r="D119" s="275"/>
      <c r="E119" s="275"/>
      <c r="F119" s="275"/>
      <c r="G119" s="279"/>
      <c r="H119" s="66"/>
      <c r="I119" s="135" t="s">
        <v>201</v>
      </c>
      <c r="J119" s="189">
        <f>beneficiarios!N26</f>
        <v>0</v>
      </c>
    </row>
    <row r="120" spans="1:10" ht="25.5" x14ac:dyDescent="0.2">
      <c r="A120" s="137" t="s">
        <v>208</v>
      </c>
      <c r="C120" s="284"/>
      <c r="D120" s="285"/>
      <c r="E120" s="285"/>
      <c r="F120" s="285"/>
      <c r="G120" s="286"/>
      <c r="H120" s="66"/>
      <c r="I120" s="135" t="s">
        <v>202</v>
      </c>
      <c r="J120" s="189">
        <f>beneficiarios!N27</f>
        <v>0</v>
      </c>
    </row>
    <row r="121" spans="1:10" x14ac:dyDescent="0.2">
      <c r="A121" s="1"/>
    </row>
    <row r="122" spans="1:10" x14ac:dyDescent="0.2">
      <c r="A122" s="2" t="s">
        <v>14</v>
      </c>
      <c r="C122" s="251"/>
      <c r="D122" s="252"/>
      <c r="F122" s="130" t="s">
        <v>15</v>
      </c>
      <c r="G122" s="40"/>
      <c r="I122" s="251"/>
      <c r="J122" s="252"/>
    </row>
    <row r="124" spans="1:10" ht="12.75" customHeight="1" x14ac:dyDescent="0.2">
      <c r="A124" s="249" t="s">
        <v>16</v>
      </c>
      <c r="B124" s="250"/>
      <c r="C124" s="251"/>
      <c r="D124" s="287"/>
      <c r="E124" s="20"/>
      <c r="F124" s="270" t="s">
        <v>209</v>
      </c>
      <c r="G124" s="270"/>
      <c r="H124" s="270"/>
      <c r="I124" s="253" t="s">
        <v>115</v>
      </c>
      <c r="J124" s="254"/>
    </row>
    <row r="125" spans="1:10" ht="13.5" thickBot="1" x14ac:dyDescent="0.25">
      <c r="A125" s="33"/>
      <c r="C125" s="8"/>
      <c r="D125" s="8"/>
      <c r="E125" s="8"/>
      <c r="F125" s="8"/>
    </row>
    <row r="126" spans="1:10" ht="25.5" customHeight="1" thickBot="1" x14ac:dyDescent="0.25">
      <c r="A126" s="266" t="s">
        <v>78</v>
      </c>
      <c r="B126" s="267"/>
      <c r="C126" s="268"/>
      <c r="D126" s="269"/>
      <c r="E126" s="266" t="s">
        <v>74</v>
      </c>
      <c r="F126" s="267"/>
      <c r="G126" s="268"/>
      <c r="H126" s="269"/>
      <c r="I126" s="127" t="s">
        <v>82</v>
      </c>
      <c r="J126" s="128" t="s">
        <v>110</v>
      </c>
    </row>
    <row r="128" spans="1:10" x14ac:dyDescent="0.2">
      <c r="A128" s="35" t="s">
        <v>71</v>
      </c>
      <c r="C128" s="288"/>
      <c r="D128" s="289"/>
      <c r="E128" s="289"/>
      <c r="F128" s="289"/>
      <c r="G128" s="289"/>
      <c r="H128" s="289"/>
      <c r="I128" s="289"/>
      <c r="J128" s="290"/>
    </row>
    <row r="129" spans="1:10" x14ac:dyDescent="0.2">
      <c r="A129" s="36"/>
      <c r="C129" s="291"/>
      <c r="D129" s="292"/>
      <c r="E129" s="292"/>
      <c r="F129" s="292"/>
      <c r="G129" s="292"/>
      <c r="H129" s="292"/>
      <c r="I129" s="292"/>
      <c r="J129" s="293"/>
    </row>
    <row r="130" spans="1:10" x14ac:dyDescent="0.2">
      <c r="A130" s="4"/>
      <c r="C130" s="291"/>
      <c r="D130" s="292"/>
      <c r="E130" s="292"/>
      <c r="F130" s="292"/>
      <c r="G130" s="292"/>
      <c r="H130" s="292"/>
      <c r="I130" s="292"/>
      <c r="J130" s="293"/>
    </row>
    <row r="131" spans="1:10" x14ac:dyDescent="0.2">
      <c r="A131" s="4"/>
      <c r="C131" s="294"/>
      <c r="D131" s="295"/>
      <c r="E131" s="295"/>
      <c r="F131" s="295"/>
      <c r="G131" s="295"/>
      <c r="H131" s="295"/>
      <c r="I131" s="295"/>
      <c r="J131" s="296"/>
    </row>
    <row r="132" spans="1:10" x14ac:dyDescent="0.2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2">
      <c r="A133" s="21" t="s">
        <v>36</v>
      </c>
      <c r="C133" s="54"/>
      <c r="D133" s="85"/>
      <c r="E133" s="85"/>
      <c r="F133" s="85"/>
      <c r="G133" s="85"/>
      <c r="H133" s="85"/>
      <c r="I133" s="85"/>
      <c r="J133" s="86"/>
    </row>
    <row r="134" spans="1:10" x14ac:dyDescent="0.2">
      <c r="A134" s="22" t="s">
        <v>37</v>
      </c>
      <c r="C134" s="129"/>
      <c r="D134" s="87"/>
      <c r="E134" s="87"/>
      <c r="F134" s="87"/>
      <c r="G134" s="87"/>
      <c r="H134" s="87"/>
      <c r="I134" s="87"/>
      <c r="J134" s="88"/>
    </row>
    <row r="135" spans="1:10" x14ac:dyDescent="0.2">
      <c r="C135" s="129"/>
      <c r="D135" s="87"/>
      <c r="E135" s="87"/>
      <c r="F135" s="87"/>
      <c r="G135" s="87"/>
      <c r="H135" s="87"/>
      <c r="I135" s="87"/>
      <c r="J135" s="88"/>
    </row>
    <row r="136" spans="1:10" x14ac:dyDescent="0.2">
      <c r="C136" s="52"/>
      <c r="D136" s="87"/>
      <c r="E136" s="87"/>
      <c r="F136" s="87"/>
      <c r="G136" s="87"/>
      <c r="H136" s="87"/>
      <c r="I136" s="87"/>
      <c r="J136" s="88"/>
    </row>
    <row r="137" spans="1:10" x14ac:dyDescent="0.2">
      <c r="C137" s="53"/>
      <c r="D137" s="89"/>
      <c r="E137" s="89"/>
      <c r="F137" s="89"/>
      <c r="G137" s="89"/>
      <c r="H137" s="89"/>
      <c r="I137" s="89"/>
      <c r="J137" s="90"/>
    </row>
    <row r="138" spans="1:10" x14ac:dyDescent="0.2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">
      <c r="A139" s="21" t="s">
        <v>35</v>
      </c>
      <c r="C139" s="58"/>
      <c r="D139" s="91"/>
      <c r="E139" s="91"/>
      <c r="F139" s="91"/>
      <c r="G139" s="91"/>
      <c r="H139" s="91"/>
      <c r="I139" s="91"/>
      <c r="J139" s="92"/>
    </row>
    <row r="140" spans="1:10" x14ac:dyDescent="0.2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 x14ac:dyDescent="0.2">
      <c r="C141" s="55"/>
      <c r="D141" s="93"/>
      <c r="E141" s="93"/>
      <c r="F141" s="93"/>
      <c r="G141" s="93"/>
      <c r="H141" s="93"/>
      <c r="I141" s="93"/>
      <c r="J141" s="94"/>
    </row>
    <row r="142" spans="1:10" x14ac:dyDescent="0.2">
      <c r="C142" s="56"/>
      <c r="D142" s="93"/>
      <c r="E142" s="93"/>
      <c r="F142" s="93"/>
      <c r="G142" s="93"/>
      <c r="H142" s="93"/>
      <c r="I142" s="93"/>
      <c r="J142" s="94"/>
    </row>
    <row r="143" spans="1:10" x14ac:dyDescent="0.2">
      <c r="C143" s="57"/>
      <c r="D143" s="96"/>
      <c r="E143" s="96"/>
      <c r="F143" s="96"/>
      <c r="G143" s="96"/>
      <c r="H143" s="96"/>
      <c r="I143" s="96"/>
      <c r="J143" s="97"/>
    </row>
    <row r="144" spans="1:10" x14ac:dyDescent="0.2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 x14ac:dyDescent="0.2">
      <c r="A145" s="21" t="s">
        <v>17</v>
      </c>
      <c r="C145" s="58"/>
      <c r="D145" s="91"/>
      <c r="E145" s="91"/>
      <c r="F145" s="91"/>
      <c r="G145" s="91"/>
      <c r="H145" s="91"/>
      <c r="I145" s="91"/>
      <c r="J145" s="92"/>
    </row>
    <row r="146" spans="1:13" x14ac:dyDescent="0.2">
      <c r="A146" s="22"/>
      <c r="C146" s="55"/>
      <c r="D146" s="93"/>
      <c r="E146" s="93"/>
      <c r="F146" s="93"/>
      <c r="G146" s="93"/>
      <c r="H146" s="93"/>
      <c r="I146" s="93"/>
      <c r="J146" s="94"/>
    </row>
    <row r="147" spans="1:13" x14ac:dyDescent="0.2">
      <c r="C147" s="55"/>
      <c r="D147" s="93"/>
      <c r="E147" s="93"/>
      <c r="F147" s="93"/>
      <c r="G147" s="93"/>
      <c r="H147" s="93"/>
      <c r="I147" s="93"/>
      <c r="J147" s="94"/>
    </row>
    <row r="148" spans="1:13" x14ac:dyDescent="0.2">
      <c r="C148" s="56"/>
      <c r="D148" s="93"/>
      <c r="E148" s="93"/>
      <c r="F148" s="93"/>
      <c r="G148" s="93"/>
      <c r="H148" s="93"/>
      <c r="I148" s="93"/>
      <c r="J148" s="94"/>
    </row>
    <row r="149" spans="1:13" x14ac:dyDescent="0.2">
      <c r="C149" s="56"/>
      <c r="D149" s="93"/>
      <c r="E149" s="93"/>
      <c r="F149" s="93"/>
      <c r="G149" s="93"/>
      <c r="H149" s="93"/>
      <c r="I149" s="93"/>
      <c r="J149" s="94"/>
    </row>
    <row r="150" spans="1:13" x14ac:dyDescent="0.2">
      <c r="C150" s="56"/>
      <c r="D150" s="93"/>
      <c r="E150" s="93"/>
      <c r="F150" s="93"/>
      <c r="G150" s="93"/>
      <c r="H150" s="93"/>
      <c r="I150" s="93"/>
      <c r="J150" s="94"/>
    </row>
    <row r="151" spans="1:13" x14ac:dyDescent="0.2">
      <c r="C151" s="56"/>
      <c r="D151" s="93"/>
      <c r="E151" s="93"/>
      <c r="F151" s="93"/>
      <c r="G151" s="93"/>
      <c r="H151" s="93"/>
      <c r="I151" s="93"/>
      <c r="J151" s="94"/>
    </row>
    <row r="152" spans="1:13" x14ac:dyDescent="0.2">
      <c r="C152" s="57"/>
      <c r="D152" s="96"/>
      <c r="E152" s="96"/>
      <c r="F152" s="96"/>
      <c r="G152" s="96"/>
      <c r="H152" s="96"/>
      <c r="I152" s="96"/>
      <c r="J152" s="97"/>
    </row>
    <row r="154" spans="1:13" x14ac:dyDescent="0.2">
      <c r="A154" s="2" t="s">
        <v>18</v>
      </c>
      <c r="C154" s="297"/>
      <c r="D154" s="298"/>
      <c r="F154" s="39" t="s">
        <v>19</v>
      </c>
      <c r="G154" s="40"/>
      <c r="I154" s="297"/>
      <c r="J154" s="298"/>
    </row>
    <row r="155" spans="1:13" x14ac:dyDescent="0.2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 x14ac:dyDescent="0.2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 x14ac:dyDescent="0.2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 x14ac:dyDescent="0.2">
      <c r="A158" s="16">
        <v>43131</v>
      </c>
      <c r="B158" s="121">
        <v>1</v>
      </c>
      <c r="C158" s="24"/>
      <c r="D158" s="115"/>
      <c r="E158" s="120"/>
      <c r="F158" s="25">
        <f>C158</f>
        <v>0</v>
      </c>
      <c r="G158" s="26">
        <f>D158</f>
        <v>0</v>
      </c>
      <c r="H158" s="27"/>
      <c r="I158" s="28" t="e">
        <f t="shared" ref="I158:J169" si="4">F158/$F$170</f>
        <v>#DIV/0!</v>
      </c>
      <c r="J158" s="28" t="e">
        <f t="shared" si="4"/>
        <v>#DIV/0!</v>
      </c>
    </row>
    <row r="159" spans="1:13" s="3" customFormat="1" x14ac:dyDescent="0.2">
      <c r="A159" s="17">
        <v>43159</v>
      </c>
      <c r="B159" s="122">
        <v>2</v>
      </c>
      <c r="C159" s="15"/>
      <c r="D159" s="114"/>
      <c r="E159" s="14"/>
      <c r="F159" s="29">
        <f t="shared" ref="F159:G169" si="5">C159+F158</f>
        <v>0</v>
      </c>
      <c r="G159" s="30">
        <f t="shared" si="5"/>
        <v>0</v>
      </c>
      <c r="H159" s="31"/>
      <c r="I159" s="32" t="e">
        <f t="shared" si="4"/>
        <v>#DIV/0!</v>
      </c>
      <c r="J159" s="32" t="e">
        <f t="shared" si="4"/>
        <v>#DIV/0!</v>
      </c>
      <c r="K159" s="1"/>
      <c r="L159" s="1"/>
      <c r="M159" s="1"/>
    </row>
    <row r="160" spans="1:13" s="3" customFormat="1" x14ac:dyDescent="0.2">
      <c r="A160" s="16">
        <v>43190</v>
      </c>
      <c r="B160" s="121">
        <v>3</v>
      </c>
      <c r="C160" s="24"/>
      <c r="D160" s="115"/>
      <c r="E160" s="120"/>
      <c r="F160" s="25">
        <f t="shared" si="5"/>
        <v>0</v>
      </c>
      <c r="G160" s="26">
        <f t="shared" si="5"/>
        <v>0</v>
      </c>
      <c r="H160" s="27"/>
      <c r="I160" s="28" t="e">
        <f t="shared" si="4"/>
        <v>#DIV/0!</v>
      </c>
      <c r="J160" s="28" t="e">
        <f t="shared" si="4"/>
        <v>#DIV/0!</v>
      </c>
      <c r="K160" s="1"/>
      <c r="L160" s="1"/>
      <c r="M160" s="1"/>
    </row>
    <row r="161" spans="1:13" s="3" customFormat="1" x14ac:dyDescent="0.2">
      <c r="A161" s="17">
        <v>43220</v>
      </c>
      <c r="B161" s="122">
        <v>4</v>
      </c>
      <c r="C161" s="15"/>
      <c r="D161" s="114"/>
      <c r="E161" s="14"/>
      <c r="F161" s="29">
        <f t="shared" si="5"/>
        <v>0</v>
      </c>
      <c r="G161" s="30">
        <f t="shared" si="5"/>
        <v>0</v>
      </c>
      <c r="H161" s="31"/>
      <c r="I161" s="32" t="e">
        <f t="shared" si="4"/>
        <v>#DIV/0!</v>
      </c>
      <c r="J161" s="32" t="e">
        <f t="shared" si="4"/>
        <v>#DIV/0!</v>
      </c>
      <c r="K161" s="1"/>
      <c r="L161" s="1"/>
      <c r="M161" s="1"/>
    </row>
    <row r="162" spans="1:13" s="3" customFormat="1" x14ac:dyDescent="0.2">
      <c r="A162" s="16">
        <v>43251</v>
      </c>
      <c r="B162" s="121">
        <v>5</v>
      </c>
      <c r="C162" s="24"/>
      <c r="D162" s="115"/>
      <c r="E162" s="120"/>
      <c r="F162" s="25">
        <f t="shared" si="5"/>
        <v>0</v>
      </c>
      <c r="G162" s="26">
        <f t="shared" si="5"/>
        <v>0</v>
      </c>
      <c r="H162" s="27"/>
      <c r="I162" s="28" t="e">
        <f t="shared" si="4"/>
        <v>#DIV/0!</v>
      </c>
      <c r="J162" s="28" t="e">
        <f t="shared" si="4"/>
        <v>#DIV/0!</v>
      </c>
      <c r="K162" s="1"/>
      <c r="L162" s="1"/>
      <c r="M162" s="1"/>
    </row>
    <row r="163" spans="1:13" s="3" customFormat="1" x14ac:dyDescent="0.2">
      <c r="A163" s="17">
        <v>43281</v>
      </c>
      <c r="B163" s="122">
        <v>6</v>
      </c>
      <c r="C163" s="15"/>
      <c r="D163" s="114"/>
      <c r="E163" s="14"/>
      <c r="F163" s="29">
        <f t="shared" si="5"/>
        <v>0</v>
      </c>
      <c r="G163" s="30">
        <f t="shared" si="5"/>
        <v>0</v>
      </c>
      <c r="H163" s="31"/>
      <c r="I163" s="32" t="e">
        <f t="shared" si="4"/>
        <v>#DIV/0!</v>
      </c>
      <c r="J163" s="32" t="e">
        <f t="shared" si="4"/>
        <v>#DIV/0!</v>
      </c>
      <c r="K163" s="1"/>
      <c r="L163" s="1"/>
      <c r="M163" s="1"/>
    </row>
    <row r="164" spans="1:13" s="3" customFormat="1" x14ac:dyDescent="0.2">
      <c r="A164" s="16">
        <v>43312</v>
      </c>
      <c r="B164" s="121">
        <v>7</v>
      </c>
      <c r="C164" s="24"/>
      <c r="D164" s="115"/>
      <c r="E164" s="120"/>
      <c r="F164" s="25">
        <f t="shared" si="5"/>
        <v>0</v>
      </c>
      <c r="G164" s="26">
        <f t="shared" si="5"/>
        <v>0</v>
      </c>
      <c r="H164" s="27"/>
      <c r="I164" s="28" t="e">
        <f t="shared" si="4"/>
        <v>#DIV/0!</v>
      </c>
      <c r="J164" s="28" t="e">
        <f t="shared" si="4"/>
        <v>#DIV/0!</v>
      </c>
      <c r="K164" s="1"/>
      <c r="L164" s="1"/>
      <c r="M164" s="1"/>
    </row>
    <row r="165" spans="1:13" s="3" customFormat="1" x14ac:dyDescent="0.2">
      <c r="A165" s="17">
        <v>43343</v>
      </c>
      <c r="B165" s="122">
        <v>8</v>
      </c>
      <c r="C165" s="15"/>
      <c r="D165" s="114"/>
      <c r="E165" s="14"/>
      <c r="F165" s="29">
        <f t="shared" si="5"/>
        <v>0</v>
      </c>
      <c r="G165" s="30">
        <f t="shared" si="5"/>
        <v>0</v>
      </c>
      <c r="H165" s="31"/>
      <c r="I165" s="32" t="e">
        <f t="shared" si="4"/>
        <v>#DIV/0!</v>
      </c>
      <c r="J165" s="32" t="e">
        <f t="shared" si="4"/>
        <v>#DIV/0!</v>
      </c>
      <c r="K165" s="1"/>
      <c r="L165" s="1"/>
      <c r="M165" s="1"/>
    </row>
    <row r="166" spans="1:13" s="3" customFormat="1" x14ac:dyDescent="0.2">
      <c r="A166" s="16">
        <v>43373</v>
      </c>
      <c r="B166" s="121">
        <v>9</v>
      </c>
      <c r="C166" s="24"/>
      <c r="D166" s="115"/>
      <c r="E166" s="120"/>
      <c r="F166" s="25">
        <f t="shared" si="5"/>
        <v>0</v>
      </c>
      <c r="G166" s="26">
        <f t="shared" si="5"/>
        <v>0</v>
      </c>
      <c r="H166" s="27"/>
      <c r="I166" s="28" t="e">
        <f t="shared" si="4"/>
        <v>#DIV/0!</v>
      </c>
      <c r="J166" s="28" t="e">
        <f t="shared" si="4"/>
        <v>#DIV/0!</v>
      </c>
      <c r="K166" s="1"/>
      <c r="L166" s="1"/>
      <c r="M166" s="1"/>
    </row>
    <row r="167" spans="1:13" s="3" customFormat="1" x14ac:dyDescent="0.2">
      <c r="A167" s="17">
        <v>43404</v>
      </c>
      <c r="B167" s="122">
        <v>10</v>
      </c>
      <c r="C167" s="15"/>
      <c r="D167" s="114"/>
      <c r="E167" s="14"/>
      <c r="F167" s="29">
        <f t="shared" si="5"/>
        <v>0</v>
      </c>
      <c r="G167" s="30">
        <f t="shared" si="5"/>
        <v>0</v>
      </c>
      <c r="H167" s="31"/>
      <c r="I167" s="32" t="e">
        <f t="shared" si="4"/>
        <v>#DIV/0!</v>
      </c>
      <c r="J167" s="32" t="e">
        <f t="shared" si="4"/>
        <v>#DIV/0!</v>
      </c>
      <c r="K167" s="1"/>
      <c r="L167" s="1"/>
      <c r="M167" s="1"/>
    </row>
    <row r="168" spans="1:13" s="3" customFormat="1" x14ac:dyDescent="0.2">
      <c r="A168" s="16">
        <v>43434</v>
      </c>
      <c r="B168" s="121">
        <v>11</v>
      </c>
      <c r="C168" s="24"/>
      <c r="D168" s="115"/>
      <c r="E168" s="120"/>
      <c r="F168" s="25">
        <f t="shared" si="5"/>
        <v>0</v>
      </c>
      <c r="G168" s="26">
        <f t="shared" si="5"/>
        <v>0</v>
      </c>
      <c r="H168" s="27"/>
      <c r="I168" s="28" t="e">
        <f t="shared" si="4"/>
        <v>#DIV/0!</v>
      </c>
      <c r="J168" s="28" t="e">
        <f t="shared" si="4"/>
        <v>#DIV/0!</v>
      </c>
      <c r="K168" s="1"/>
      <c r="L168" s="1"/>
      <c r="M168" s="1"/>
    </row>
    <row r="169" spans="1:13" s="3" customFormat="1" x14ac:dyDescent="0.2">
      <c r="A169" s="17">
        <v>43465</v>
      </c>
      <c r="B169" s="122">
        <v>12</v>
      </c>
      <c r="C169" s="15"/>
      <c r="D169" s="114"/>
      <c r="E169" s="14"/>
      <c r="F169" s="29">
        <f t="shared" si="5"/>
        <v>0</v>
      </c>
      <c r="G169" s="30">
        <f t="shared" si="5"/>
        <v>0</v>
      </c>
      <c r="H169" s="31"/>
      <c r="I169" s="32" t="e">
        <f t="shared" si="4"/>
        <v>#DIV/0!</v>
      </c>
      <c r="J169" s="32" t="e">
        <f t="shared" si="4"/>
        <v>#DIV/0!</v>
      </c>
      <c r="K169" s="1"/>
      <c r="L169" s="1"/>
      <c r="M169" s="1"/>
    </row>
    <row r="170" spans="1:13" s="3" customFormat="1" x14ac:dyDescent="0.2">
      <c r="A170" s="46" t="s">
        <v>23</v>
      </c>
      <c r="B170" s="123">
        <v>13</v>
      </c>
      <c r="C170" s="44">
        <f>SUM(C158:C169)</f>
        <v>0</v>
      </c>
      <c r="D170" s="42">
        <f>SUM(D158:D169)</f>
        <v>0</v>
      </c>
      <c r="E170" s="51"/>
      <c r="F170" s="47">
        <f>F169</f>
        <v>0</v>
      </c>
      <c r="G170" s="48">
        <f>G169</f>
        <v>0</v>
      </c>
      <c r="H170" s="49"/>
      <c r="I170" s="50" t="e">
        <f>I169</f>
        <v>#DIV/0!</v>
      </c>
      <c r="J170" s="50" t="e">
        <f>J169</f>
        <v>#DIV/0!</v>
      </c>
      <c r="K170" s="1"/>
      <c r="L170" s="1"/>
      <c r="M170" s="1"/>
    </row>
    <row r="171" spans="1:13" s="3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67"/>
      <c r="B172" s="67"/>
      <c r="C172" s="68" t="s">
        <v>41</v>
      </c>
      <c r="D172" s="67">
        <f>C174</f>
        <v>0</v>
      </c>
      <c r="E172" s="67"/>
      <c r="F172" s="67"/>
      <c r="G172" s="67"/>
      <c r="H172" s="67"/>
      <c r="I172" s="67"/>
      <c r="J172" s="67"/>
    </row>
    <row r="173" spans="1:13" x14ac:dyDescent="0.2">
      <c r="I173" s="272" t="s">
        <v>203</v>
      </c>
      <c r="J173" s="273"/>
    </row>
    <row r="174" spans="1:13" x14ac:dyDescent="0.2">
      <c r="A174" s="2" t="s">
        <v>11</v>
      </c>
      <c r="C174" s="282"/>
      <c r="D174" s="283"/>
      <c r="E174" s="283"/>
      <c r="F174" s="283"/>
      <c r="G174" s="283"/>
      <c r="H174" s="66"/>
      <c r="I174" s="134" t="s">
        <v>79</v>
      </c>
      <c r="J174" s="136">
        <f>beneficiarios!N32</f>
        <v>0</v>
      </c>
    </row>
    <row r="175" spans="1:13" x14ac:dyDescent="0.2">
      <c r="A175" s="2" t="s">
        <v>12</v>
      </c>
      <c r="C175" s="276"/>
      <c r="D175" s="277"/>
      <c r="E175" s="277"/>
      <c r="F175" s="277"/>
      <c r="G175" s="278"/>
      <c r="H175" s="66"/>
      <c r="I175" s="134" t="s">
        <v>200</v>
      </c>
      <c r="J175" s="189">
        <f>beneficiarios!N33</f>
        <v>0</v>
      </c>
    </row>
    <row r="176" spans="1:13" x14ac:dyDescent="0.2">
      <c r="A176" s="131" t="s">
        <v>13</v>
      </c>
      <c r="C176" s="274"/>
      <c r="D176" s="275"/>
      <c r="E176" s="275"/>
      <c r="F176" s="275"/>
      <c r="G176" s="279"/>
      <c r="H176" s="66"/>
      <c r="I176" s="135" t="s">
        <v>201</v>
      </c>
      <c r="J176" s="189">
        <f>beneficiarios!N34</f>
        <v>0</v>
      </c>
    </row>
    <row r="177" spans="1:10" ht="25.5" x14ac:dyDescent="0.2">
      <c r="A177" s="131" t="s">
        <v>208</v>
      </c>
      <c r="C177" s="284"/>
      <c r="D177" s="285"/>
      <c r="E177" s="285"/>
      <c r="F177" s="285"/>
      <c r="G177" s="286"/>
      <c r="H177" s="66"/>
      <c r="I177" s="135" t="s">
        <v>202</v>
      </c>
      <c r="J177" s="189">
        <f>beneficiarios!N35</f>
        <v>0</v>
      </c>
    </row>
    <row r="178" spans="1:10" x14ac:dyDescent="0.2">
      <c r="A178" s="1"/>
    </row>
    <row r="179" spans="1:10" x14ac:dyDescent="0.2">
      <c r="A179" s="2" t="s">
        <v>14</v>
      </c>
      <c r="C179" s="251"/>
      <c r="D179" s="252"/>
      <c r="F179" s="130" t="s">
        <v>15</v>
      </c>
      <c r="G179" s="40"/>
      <c r="I179" s="251"/>
      <c r="J179" s="252"/>
    </row>
    <row r="181" spans="1:10" ht="12.75" customHeight="1" x14ac:dyDescent="0.2">
      <c r="A181" s="249" t="s">
        <v>73</v>
      </c>
      <c r="B181" s="250"/>
      <c r="C181" s="251"/>
      <c r="D181" s="287"/>
      <c r="E181" s="20"/>
      <c r="F181" s="270" t="s">
        <v>209</v>
      </c>
      <c r="G181" s="270"/>
      <c r="H181" s="270"/>
      <c r="I181" s="253" t="s">
        <v>115</v>
      </c>
      <c r="J181" s="254"/>
    </row>
    <row r="182" spans="1:10" ht="13.5" thickBot="1" x14ac:dyDescent="0.25"/>
    <row r="183" spans="1:10" ht="25.5" customHeight="1" thickBot="1" x14ac:dyDescent="0.25">
      <c r="A183" s="266" t="s">
        <v>78</v>
      </c>
      <c r="B183" s="267"/>
      <c r="C183" s="268"/>
      <c r="D183" s="269"/>
      <c r="E183" s="266" t="s">
        <v>74</v>
      </c>
      <c r="F183" s="267"/>
      <c r="G183" s="268"/>
      <c r="H183" s="269"/>
      <c r="I183" s="127" t="s">
        <v>82</v>
      </c>
      <c r="J183" s="128" t="s">
        <v>110</v>
      </c>
    </row>
    <row r="185" spans="1:10" ht="12.75" customHeight="1" x14ac:dyDescent="0.2">
      <c r="A185" s="35" t="s">
        <v>71</v>
      </c>
      <c r="C185" s="255"/>
      <c r="D185" s="256"/>
      <c r="E185" s="256"/>
      <c r="F185" s="256"/>
      <c r="G185" s="256"/>
      <c r="H185" s="256"/>
      <c r="I185" s="256"/>
      <c r="J185" s="257"/>
    </row>
    <row r="186" spans="1:10" ht="12.75" customHeight="1" x14ac:dyDescent="0.2">
      <c r="A186" s="36"/>
      <c r="C186" s="258"/>
      <c r="D186" s="259"/>
      <c r="E186" s="259"/>
      <c r="F186" s="259"/>
      <c r="G186" s="259"/>
      <c r="H186" s="259"/>
      <c r="I186" s="259"/>
      <c r="J186" s="260"/>
    </row>
    <row r="187" spans="1:10" ht="12.75" customHeight="1" x14ac:dyDescent="0.2">
      <c r="A187" s="1"/>
      <c r="C187" s="258"/>
      <c r="D187" s="259"/>
      <c r="E187" s="259"/>
      <c r="F187" s="259"/>
      <c r="G187" s="259"/>
      <c r="H187" s="259"/>
      <c r="I187" s="259"/>
      <c r="J187" s="260"/>
    </row>
    <row r="188" spans="1:10" ht="12.75" customHeight="1" x14ac:dyDescent="0.2">
      <c r="A188" s="1"/>
      <c r="C188" s="261"/>
      <c r="D188" s="262"/>
      <c r="E188" s="262"/>
      <c r="F188" s="262"/>
      <c r="G188" s="262"/>
      <c r="H188" s="262"/>
      <c r="I188" s="262"/>
      <c r="J188" s="263"/>
    </row>
    <row r="189" spans="1:10" x14ac:dyDescent="0.2">
      <c r="A189" s="1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21" t="s">
        <v>36</v>
      </c>
      <c r="C190" s="54"/>
      <c r="D190" s="85"/>
      <c r="E190" s="85"/>
      <c r="F190" s="85"/>
      <c r="G190" s="85"/>
      <c r="H190" s="85"/>
      <c r="I190" s="85"/>
      <c r="J190" s="86"/>
    </row>
    <row r="191" spans="1:10" x14ac:dyDescent="0.2">
      <c r="A191" s="22" t="s">
        <v>37</v>
      </c>
      <c r="C191" s="52"/>
      <c r="D191" s="87"/>
      <c r="E191" s="87"/>
      <c r="F191" s="87"/>
      <c r="G191" s="87"/>
      <c r="H191" s="87"/>
      <c r="I191" s="87"/>
      <c r="J191" s="88"/>
    </row>
    <row r="192" spans="1:10" x14ac:dyDescent="0.2">
      <c r="C192" s="52"/>
      <c r="D192" s="87"/>
      <c r="E192" s="87"/>
      <c r="F192" s="87"/>
      <c r="G192" s="87"/>
      <c r="H192" s="87"/>
      <c r="I192" s="87"/>
      <c r="J192" s="88"/>
    </row>
    <row r="193" spans="1:10" x14ac:dyDescent="0.2">
      <c r="C193" s="52"/>
      <c r="D193" s="87"/>
      <c r="E193" s="87"/>
      <c r="F193" s="87"/>
      <c r="G193" s="87"/>
      <c r="H193" s="87"/>
      <c r="I193" s="87"/>
      <c r="J193" s="88"/>
    </row>
    <row r="194" spans="1:10" x14ac:dyDescent="0.2">
      <c r="C194" s="53"/>
      <c r="D194" s="89"/>
      <c r="E194" s="89"/>
      <c r="F194" s="89"/>
      <c r="G194" s="89"/>
      <c r="H194" s="89"/>
      <c r="I194" s="89"/>
      <c r="J194" s="90"/>
    </row>
    <row r="195" spans="1:10" x14ac:dyDescent="0.2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 x14ac:dyDescent="0.2">
      <c r="A196" s="21" t="s">
        <v>35</v>
      </c>
      <c r="C196" s="58"/>
      <c r="D196" s="91"/>
      <c r="E196" s="91"/>
      <c r="F196" s="91"/>
      <c r="G196" s="91"/>
      <c r="H196" s="91"/>
      <c r="I196" s="91"/>
      <c r="J196" s="92"/>
    </row>
    <row r="197" spans="1:10" x14ac:dyDescent="0.2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 x14ac:dyDescent="0.2">
      <c r="C198" s="56"/>
      <c r="D198" s="93"/>
      <c r="E198" s="93"/>
      <c r="F198" s="93"/>
      <c r="G198" s="93"/>
      <c r="H198" s="93"/>
      <c r="I198" s="93"/>
      <c r="J198" s="94"/>
    </row>
    <row r="199" spans="1:10" x14ac:dyDescent="0.2">
      <c r="C199" s="56"/>
      <c r="D199" s="93"/>
      <c r="E199" s="93"/>
      <c r="F199" s="93"/>
      <c r="G199" s="93"/>
      <c r="H199" s="93"/>
      <c r="I199" s="93"/>
      <c r="J199" s="94"/>
    </row>
    <row r="200" spans="1:10" x14ac:dyDescent="0.2">
      <c r="C200" s="95"/>
      <c r="D200" s="96"/>
      <c r="E200" s="96"/>
      <c r="F200" s="96"/>
      <c r="G200" s="96"/>
      <c r="H200" s="96"/>
      <c r="I200" s="96"/>
      <c r="J200" s="97"/>
    </row>
    <row r="201" spans="1:10" x14ac:dyDescent="0.2">
      <c r="A201" s="1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21" t="s">
        <v>17</v>
      </c>
      <c r="C202" s="58"/>
      <c r="D202" s="91"/>
      <c r="E202" s="91"/>
      <c r="F202" s="91"/>
      <c r="G202" s="91"/>
      <c r="H202" s="91"/>
      <c r="I202" s="91"/>
      <c r="J202" s="92"/>
    </row>
    <row r="203" spans="1:10" x14ac:dyDescent="0.2">
      <c r="A203" s="22"/>
      <c r="C203" s="55"/>
      <c r="D203" s="93"/>
      <c r="E203" s="93"/>
      <c r="F203" s="93"/>
      <c r="G203" s="93"/>
      <c r="H203" s="93"/>
      <c r="I203" s="93"/>
      <c r="J203" s="94"/>
    </row>
    <row r="204" spans="1:10" x14ac:dyDescent="0.2">
      <c r="C204" s="55"/>
      <c r="D204" s="93"/>
      <c r="E204" s="93"/>
      <c r="F204" s="93"/>
      <c r="G204" s="93"/>
      <c r="H204" s="93"/>
      <c r="I204" s="93"/>
      <c r="J204" s="94"/>
    </row>
    <row r="205" spans="1:10" x14ac:dyDescent="0.2">
      <c r="C205" s="55"/>
      <c r="D205" s="93"/>
      <c r="E205" s="93"/>
      <c r="F205" s="93"/>
      <c r="G205" s="93"/>
      <c r="H205" s="93"/>
      <c r="I205" s="93"/>
      <c r="J205" s="94"/>
    </row>
    <row r="206" spans="1:10" x14ac:dyDescent="0.2">
      <c r="C206" s="55"/>
      <c r="D206" s="93"/>
      <c r="E206" s="93"/>
      <c r="F206" s="93"/>
      <c r="G206" s="93"/>
      <c r="H206" s="93"/>
      <c r="I206" s="93"/>
      <c r="J206" s="94"/>
    </row>
    <row r="207" spans="1:10" x14ac:dyDescent="0.2">
      <c r="C207" s="55"/>
      <c r="D207" s="93"/>
      <c r="E207" s="93"/>
      <c r="F207" s="93"/>
      <c r="G207" s="93"/>
      <c r="H207" s="93"/>
      <c r="I207" s="93"/>
      <c r="J207" s="94"/>
    </row>
    <row r="208" spans="1:10" x14ac:dyDescent="0.2">
      <c r="C208" s="56"/>
      <c r="D208" s="93"/>
      <c r="E208" s="93"/>
      <c r="F208" s="93"/>
      <c r="G208" s="93"/>
      <c r="H208" s="93"/>
      <c r="I208" s="93"/>
      <c r="J208" s="94"/>
    </row>
    <row r="209" spans="1:10" x14ac:dyDescent="0.2">
      <c r="C209" s="95"/>
      <c r="D209" s="96"/>
      <c r="E209" s="96"/>
      <c r="F209" s="96"/>
      <c r="G209" s="96"/>
      <c r="H209" s="96"/>
      <c r="I209" s="96"/>
      <c r="J209" s="97"/>
    </row>
    <row r="210" spans="1:10" x14ac:dyDescent="0.2">
      <c r="A210" s="1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2" t="s">
        <v>18</v>
      </c>
      <c r="C211" s="264"/>
      <c r="D211" s="265"/>
      <c r="F211" s="280" t="s">
        <v>19</v>
      </c>
      <c r="G211" s="281"/>
      <c r="I211" s="264"/>
      <c r="J211" s="265"/>
    </row>
    <row r="212" spans="1:10" x14ac:dyDescent="0.2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 x14ac:dyDescent="0.2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 x14ac:dyDescent="0.2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 x14ac:dyDescent="0.2">
      <c r="A215" s="16">
        <v>43131</v>
      </c>
      <c r="B215" s="121">
        <v>1</v>
      </c>
      <c r="C215" s="24"/>
      <c r="D215" s="115"/>
      <c r="E215" s="120"/>
      <c r="F215" s="25">
        <f>C215</f>
        <v>0</v>
      </c>
      <c r="G215" s="26">
        <f>D215</f>
        <v>0</v>
      </c>
      <c r="H215" s="27"/>
      <c r="I215" s="28" t="e">
        <f t="shared" ref="I215:J226" si="6">F215/$F$227</f>
        <v>#DIV/0!</v>
      </c>
      <c r="J215" s="28" t="e">
        <f t="shared" si="6"/>
        <v>#DIV/0!</v>
      </c>
    </row>
    <row r="216" spans="1:10" x14ac:dyDescent="0.2">
      <c r="A216" s="17">
        <v>43159</v>
      </c>
      <c r="B216" s="122">
        <v>2</v>
      </c>
      <c r="C216" s="15"/>
      <c r="D216" s="114"/>
      <c r="E216" s="14"/>
      <c r="F216" s="29">
        <f t="shared" ref="F216:G226" si="7">C216+F215</f>
        <v>0</v>
      </c>
      <c r="G216" s="30">
        <f t="shared" si="7"/>
        <v>0</v>
      </c>
      <c r="H216" s="31"/>
      <c r="I216" s="32" t="e">
        <f t="shared" si="6"/>
        <v>#DIV/0!</v>
      </c>
      <c r="J216" s="32" t="e">
        <f t="shared" si="6"/>
        <v>#DIV/0!</v>
      </c>
    </row>
    <row r="217" spans="1:10" x14ac:dyDescent="0.2">
      <c r="A217" s="16">
        <v>43190</v>
      </c>
      <c r="B217" s="121">
        <v>3</v>
      </c>
      <c r="C217" s="24"/>
      <c r="D217" s="115"/>
      <c r="E217" s="120"/>
      <c r="F217" s="25">
        <f t="shared" si="7"/>
        <v>0</v>
      </c>
      <c r="G217" s="26">
        <f t="shared" si="7"/>
        <v>0</v>
      </c>
      <c r="H217" s="27"/>
      <c r="I217" s="28" t="e">
        <f t="shared" si="6"/>
        <v>#DIV/0!</v>
      </c>
      <c r="J217" s="28" t="e">
        <f t="shared" si="6"/>
        <v>#DIV/0!</v>
      </c>
    </row>
    <row r="218" spans="1:10" x14ac:dyDescent="0.2">
      <c r="A218" s="17">
        <v>43220</v>
      </c>
      <c r="B218" s="122">
        <v>4</v>
      </c>
      <c r="C218" s="15"/>
      <c r="D218" s="114"/>
      <c r="E218" s="14"/>
      <c r="F218" s="29">
        <f t="shared" si="7"/>
        <v>0</v>
      </c>
      <c r="G218" s="30">
        <f t="shared" si="7"/>
        <v>0</v>
      </c>
      <c r="H218" s="31"/>
      <c r="I218" s="32" t="e">
        <f t="shared" si="6"/>
        <v>#DIV/0!</v>
      </c>
      <c r="J218" s="32" t="e">
        <f t="shared" si="6"/>
        <v>#DIV/0!</v>
      </c>
    </row>
    <row r="219" spans="1:10" x14ac:dyDescent="0.2">
      <c r="A219" s="16">
        <v>43251</v>
      </c>
      <c r="B219" s="121">
        <v>5</v>
      </c>
      <c r="C219" s="24"/>
      <c r="D219" s="115"/>
      <c r="E219" s="120"/>
      <c r="F219" s="25">
        <f t="shared" si="7"/>
        <v>0</v>
      </c>
      <c r="G219" s="26">
        <f t="shared" si="7"/>
        <v>0</v>
      </c>
      <c r="H219" s="27"/>
      <c r="I219" s="28" t="e">
        <f t="shared" si="6"/>
        <v>#DIV/0!</v>
      </c>
      <c r="J219" s="28" t="e">
        <f t="shared" si="6"/>
        <v>#DIV/0!</v>
      </c>
    </row>
    <row r="220" spans="1:10" x14ac:dyDescent="0.2">
      <c r="A220" s="17">
        <v>43281</v>
      </c>
      <c r="B220" s="122">
        <v>6</v>
      </c>
      <c r="C220" s="15"/>
      <c r="D220" s="114"/>
      <c r="E220" s="14"/>
      <c r="F220" s="29">
        <f t="shared" si="7"/>
        <v>0</v>
      </c>
      <c r="G220" s="30">
        <f t="shared" si="7"/>
        <v>0</v>
      </c>
      <c r="H220" s="31"/>
      <c r="I220" s="32" t="e">
        <f t="shared" si="6"/>
        <v>#DIV/0!</v>
      </c>
      <c r="J220" s="32" t="e">
        <f t="shared" si="6"/>
        <v>#DIV/0!</v>
      </c>
    </row>
    <row r="221" spans="1:10" x14ac:dyDescent="0.2">
      <c r="A221" s="16">
        <v>43312</v>
      </c>
      <c r="B221" s="121">
        <v>7</v>
      </c>
      <c r="C221" s="24"/>
      <c r="D221" s="115"/>
      <c r="E221" s="120"/>
      <c r="F221" s="25">
        <f t="shared" si="7"/>
        <v>0</v>
      </c>
      <c r="G221" s="26">
        <f t="shared" si="7"/>
        <v>0</v>
      </c>
      <c r="H221" s="27"/>
      <c r="I221" s="28" t="e">
        <f t="shared" si="6"/>
        <v>#DIV/0!</v>
      </c>
      <c r="J221" s="28" t="e">
        <f t="shared" si="6"/>
        <v>#DIV/0!</v>
      </c>
    </row>
    <row r="222" spans="1:10" x14ac:dyDescent="0.2">
      <c r="A222" s="17">
        <v>43343</v>
      </c>
      <c r="B222" s="122">
        <v>8</v>
      </c>
      <c r="C222" s="15"/>
      <c r="D222" s="114"/>
      <c r="E222" s="14"/>
      <c r="F222" s="29">
        <f t="shared" si="7"/>
        <v>0</v>
      </c>
      <c r="G222" s="30">
        <f t="shared" si="7"/>
        <v>0</v>
      </c>
      <c r="H222" s="31"/>
      <c r="I222" s="32" t="e">
        <f t="shared" si="6"/>
        <v>#DIV/0!</v>
      </c>
      <c r="J222" s="32" t="e">
        <f t="shared" si="6"/>
        <v>#DIV/0!</v>
      </c>
    </row>
    <row r="223" spans="1:10" x14ac:dyDescent="0.2">
      <c r="A223" s="16">
        <v>43373</v>
      </c>
      <c r="B223" s="121">
        <v>9</v>
      </c>
      <c r="C223" s="24"/>
      <c r="D223" s="115"/>
      <c r="E223" s="120"/>
      <c r="F223" s="25">
        <f t="shared" si="7"/>
        <v>0</v>
      </c>
      <c r="G223" s="26">
        <f t="shared" si="7"/>
        <v>0</v>
      </c>
      <c r="H223" s="27"/>
      <c r="I223" s="28" t="e">
        <f t="shared" si="6"/>
        <v>#DIV/0!</v>
      </c>
      <c r="J223" s="28" t="e">
        <f t="shared" si="6"/>
        <v>#DIV/0!</v>
      </c>
    </row>
    <row r="224" spans="1:10" x14ac:dyDescent="0.2">
      <c r="A224" s="17">
        <v>43404</v>
      </c>
      <c r="B224" s="122">
        <v>10</v>
      </c>
      <c r="C224" s="15"/>
      <c r="D224" s="114"/>
      <c r="E224" s="14"/>
      <c r="F224" s="29">
        <f t="shared" si="7"/>
        <v>0</v>
      </c>
      <c r="G224" s="30">
        <f t="shared" si="7"/>
        <v>0</v>
      </c>
      <c r="H224" s="31"/>
      <c r="I224" s="32" t="e">
        <f t="shared" si="6"/>
        <v>#DIV/0!</v>
      </c>
      <c r="J224" s="32" t="e">
        <f t="shared" si="6"/>
        <v>#DIV/0!</v>
      </c>
    </row>
    <row r="225" spans="1:10" x14ac:dyDescent="0.2">
      <c r="A225" s="16">
        <v>43434</v>
      </c>
      <c r="B225" s="121">
        <v>11</v>
      </c>
      <c r="C225" s="24"/>
      <c r="D225" s="115"/>
      <c r="E225" s="120"/>
      <c r="F225" s="25">
        <f t="shared" si="7"/>
        <v>0</v>
      </c>
      <c r="G225" s="26">
        <f t="shared" si="7"/>
        <v>0</v>
      </c>
      <c r="H225" s="27"/>
      <c r="I225" s="28" t="e">
        <f t="shared" si="6"/>
        <v>#DIV/0!</v>
      </c>
      <c r="J225" s="28" t="e">
        <f t="shared" si="6"/>
        <v>#DIV/0!</v>
      </c>
    </row>
    <row r="226" spans="1:10" x14ac:dyDescent="0.2">
      <c r="A226" s="17">
        <v>43465</v>
      </c>
      <c r="B226" s="122">
        <v>12</v>
      </c>
      <c r="C226" s="15"/>
      <c r="D226" s="114"/>
      <c r="E226" s="14"/>
      <c r="F226" s="29">
        <f t="shared" si="7"/>
        <v>0</v>
      </c>
      <c r="G226" s="30">
        <f t="shared" si="7"/>
        <v>0</v>
      </c>
      <c r="H226" s="31"/>
      <c r="I226" s="32" t="e">
        <f t="shared" si="6"/>
        <v>#DIV/0!</v>
      </c>
      <c r="J226" s="32" t="e">
        <f t="shared" si="6"/>
        <v>#DIV/0!</v>
      </c>
    </row>
    <row r="227" spans="1:10" x14ac:dyDescent="0.2">
      <c r="A227" s="46" t="s">
        <v>23</v>
      </c>
      <c r="B227" s="123">
        <v>13</v>
      </c>
      <c r="C227" s="44">
        <f>SUM(C215:C226)</f>
        <v>0</v>
      </c>
      <c r="D227" s="42">
        <f>SUM(D215:D226)</f>
        <v>0</v>
      </c>
      <c r="E227" s="51"/>
      <c r="F227" s="47">
        <f>F226</f>
        <v>0</v>
      </c>
      <c r="G227" s="48">
        <f>G226</f>
        <v>0</v>
      </c>
      <c r="H227" s="49"/>
      <c r="I227" s="50" t="e">
        <f>I226</f>
        <v>#DIV/0!</v>
      </c>
      <c r="J227" s="50" t="e">
        <f>J226</f>
        <v>#DIV/0!</v>
      </c>
    </row>
    <row r="228" spans="1:10" x14ac:dyDescent="0.2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 x14ac:dyDescent="0.2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 x14ac:dyDescent="0.2">
      <c r="A230" s="151" t="s">
        <v>67</v>
      </c>
      <c r="B230" s="110"/>
      <c r="C230" s="152" t="s">
        <v>80</v>
      </c>
      <c r="D230" s="110"/>
      <c r="E230" s="271" t="s">
        <v>86</v>
      </c>
      <c r="F230" s="271"/>
      <c r="G230" s="18"/>
      <c r="H230" s="1"/>
      <c r="I230" s="8"/>
      <c r="J230" s="8"/>
    </row>
    <row r="231" spans="1:10" hidden="1" x14ac:dyDescent="0.2">
      <c r="A231" s="111" t="s">
        <v>68</v>
      </c>
      <c r="B231" s="110"/>
      <c r="C231" s="133" t="s">
        <v>113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 x14ac:dyDescent="0.2">
      <c r="A232" s="112" t="s">
        <v>85</v>
      </c>
      <c r="B232" s="110"/>
      <c r="C232" s="132" t="s">
        <v>114</v>
      </c>
      <c r="E232" s="125">
        <v>2</v>
      </c>
      <c r="F232" s="124" t="s">
        <v>25</v>
      </c>
    </row>
    <row r="233" spans="1:10" hidden="1" x14ac:dyDescent="0.2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 x14ac:dyDescent="0.2">
      <c r="E234" s="125">
        <v>4</v>
      </c>
      <c r="F234" s="124" t="s">
        <v>27</v>
      </c>
    </row>
    <row r="235" spans="1:10" hidden="1" x14ac:dyDescent="0.2">
      <c r="E235" s="124">
        <v>5</v>
      </c>
      <c r="F235" s="124" t="s">
        <v>28</v>
      </c>
    </row>
    <row r="236" spans="1:10" hidden="1" x14ac:dyDescent="0.2">
      <c r="E236" s="125">
        <v>6</v>
      </c>
      <c r="F236" s="125" t="s">
        <v>29</v>
      </c>
    </row>
    <row r="237" spans="1:10" hidden="1" x14ac:dyDescent="0.2">
      <c r="A237" s="151" t="s">
        <v>67</v>
      </c>
      <c r="E237" s="124">
        <v>7</v>
      </c>
      <c r="F237" s="124" t="s">
        <v>30</v>
      </c>
    </row>
    <row r="238" spans="1:10" hidden="1" x14ac:dyDescent="0.2">
      <c r="A238" s="145" t="s">
        <v>110</v>
      </c>
      <c r="E238" s="125">
        <v>8</v>
      </c>
      <c r="F238" s="124" t="s">
        <v>31</v>
      </c>
    </row>
    <row r="239" spans="1:10" hidden="1" x14ac:dyDescent="0.2">
      <c r="A239" s="3" t="s">
        <v>111</v>
      </c>
      <c r="E239" s="124">
        <v>9</v>
      </c>
      <c r="F239" s="125" t="s">
        <v>76</v>
      </c>
    </row>
    <row r="240" spans="1:10" hidden="1" x14ac:dyDescent="0.2">
      <c r="A240" s="145" t="s">
        <v>112</v>
      </c>
      <c r="E240" s="125">
        <v>10</v>
      </c>
      <c r="F240" s="124" t="s">
        <v>32</v>
      </c>
    </row>
    <row r="241" spans="1:6" hidden="1" x14ac:dyDescent="0.2">
      <c r="A241" s="3" t="s">
        <v>107</v>
      </c>
      <c r="E241" s="126">
        <v>11</v>
      </c>
      <c r="F241" s="124" t="s">
        <v>33</v>
      </c>
    </row>
    <row r="242" spans="1:6" hidden="1" x14ac:dyDescent="0.2">
      <c r="A242" s="145" t="s">
        <v>108</v>
      </c>
      <c r="E242" s="125">
        <v>12</v>
      </c>
      <c r="F242" s="125" t="s">
        <v>34</v>
      </c>
    </row>
    <row r="243" spans="1:6" hidden="1" x14ac:dyDescent="0.2">
      <c r="A243" s="3" t="s">
        <v>109</v>
      </c>
    </row>
    <row r="244" spans="1:6" hidden="1" x14ac:dyDescent="0.2"/>
    <row r="245" spans="1:6" hidden="1" x14ac:dyDescent="0.2"/>
    <row r="246" spans="1:6" hidden="1" x14ac:dyDescent="0.2"/>
    <row r="247" spans="1:6" hidden="1" x14ac:dyDescent="0.2"/>
    <row r="248" spans="1:6" hidden="1" x14ac:dyDescent="0.2"/>
    <row r="249" spans="1:6" hidden="1" x14ac:dyDescent="0.2"/>
    <row r="250" spans="1:6" hidden="1" x14ac:dyDescent="0.2"/>
    <row r="251" spans="1:6" hidden="1" x14ac:dyDescent="0.2"/>
    <row r="252" spans="1:6" hidden="1" x14ac:dyDescent="0.2"/>
    <row r="253" spans="1:6" hidden="1" x14ac:dyDescent="0.2"/>
    <row r="254" spans="1:6" hidden="1" x14ac:dyDescent="0.2"/>
    <row r="255" spans="1:6" hidden="1" x14ac:dyDescent="0.2"/>
    <row r="256" spans="1: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</sheetData>
  <sheetProtection algorithmName="SHA-512" hashValue="Iq5m7e3oGjwOPB5hDKx3oojnadJzm1Yb1stlxej7sL5st9rhovmy5MLsLwsZe18NT2yyjWETaXWuTc93U3uN3Q==" saltValue="7Ux2Fcpm4i0UnDT9TlHuxA==" spinCount="100000"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5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C3:G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5:G6" name="c1plan_3"/>
    <protectedRange sqref="C62:G63" name="c1plan_3_1"/>
    <protectedRange sqref="C119:G120" name="c1plan_3_2"/>
    <protectedRange sqref="C176:G177" name="c1plan_3_3"/>
  </protectedRanges>
  <mergeCells count="76"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B32" sqref="B32:B35"/>
    </sheetView>
  </sheetViews>
  <sheetFormatPr baseColWidth="10" defaultRowHeight="12" x14ac:dyDescent="0.2"/>
  <cols>
    <col min="1" max="1" width="16.140625" style="190" customWidth="1"/>
    <col min="2" max="14" width="10.28515625" style="190" customWidth="1"/>
    <col min="15" max="16384" width="11.42578125" style="190"/>
  </cols>
  <sheetData>
    <row r="1" spans="1:14" ht="15" x14ac:dyDescent="0.25">
      <c r="A1" s="194" t="s">
        <v>92</v>
      </c>
    </row>
    <row r="2" spans="1:14" ht="15" x14ac:dyDescent="0.25">
      <c r="A2" s="194" t="str">
        <f>'Caratula POA'!C9</f>
        <v>CATASTRO</v>
      </c>
    </row>
    <row r="3" spans="1:14" ht="15" x14ac:dyDescent="0.25">
      <c r="A3" s="194" t="s">
        <v>210</v>
      </c>
    </row>
    <row r="6" spans="1:14" x14ac:dyDescent="0.2">
      <c r="A6" s="190" t="str">
        <f>'componentes POA'!C3</f>
        <v xml:space="preserve">Modernizacion del sistema catastral </v>
      </c>
    </row>
    <row r="7" spans="1:14" x14ac:dyDescent="0.2">
      <c r="A7" s="185" t="s">
        <v>203</v>
      </c>
      <c r="B7" s="185" t="s">
        <v>24</v>
      </c>
      <c r="C7" s="184" t="s">
        <v>25</v>
      </c>
      <c r="D7" s="184" t="s">
        <v>26</v>
      </c>
      <c r="E7" s="185" t="s">
        <v>27</v>
      </c>
      <c r="F7" s="184" t="s">
        <v>28</v>
      </c>
      <c r="G7" s="184" t="s">
        <v>29</v>
      </c>
      <c r="H7" s="185" t="s">
        <v>30</v>
      </c>
      <c r="I7" s="184" t="s">
        <v>31</v>
      </c>
      <c r="J7" s="184" t="s">
        <v>76</v>
      </c>
      <c r="K7" s="185" t="s">
        <v>32</v>
      </c>
      <c r="L7" s="184" t="s">
        <v>33</v>
      </c>
      <c r="M7" s="184" t="s">
        <v>34</v>
      </c>
      <c r="N7" s="188" t="s">
        <v>23</v>
      </c>
    </row>
    <row r="8" spans="1:14" x14ac:dyDescent="0.2">
      <c r="A8" s="186" t="s">
        <v>79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>
        <f>SUM(B8:M8)</f>
        <v>0</v>
      </c>
    </row>
    <row r="9" spans="1:14" x14ac:dyDescent="0.2">
      <c r="A9" s="186" t="s">
        <v>81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>
        <f t="shared" ref="N9:N11" si="0">SUM(B9:M9)</f>
        <v>0</v>
      </c>
    </row>
    <row r="10" spans="1:14" x14ac:dyDescent="0.2">
      <c r="A10" s="187" t="s">
        <v>87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>
        <f t="shared" si="0"/>
        <v>0</v>
      </c>
    </row>
    <row r="11" spans="1:14" x14ac:dyDescent="0.2">
      <c r="A11" s="187" t="s">
        <v>88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>
        <f t="shared" si="0"/>
        <v>0</v>
      </c>
    </row>
    <row r="14" spans="1:14" x14ac:dyDescent="0.2">
      <c r="A14" s="190">
        <f>'componentes POA'!C60</f>
        <v>0</v>
      </c>
    </row>
    <row r="15" spans="1:14" x14ac:dyDescent="0.2">
      <c r="A15" s="185" t="s">
        <v>203</v>
      </c>
      <c r="B15" s="185" t="s">
        <v>24</v>
      </c>
      <c r="C15" s="184" t="s">
        <v>25</v>
      </c>
      <c r="D15" s="184" t="s">
        <v>26</v>
      </c>
      <c r="E15" s="185" t="s">
        <v>27</v>
      </c>
      <c r="F15" s="184" t="s">
        <v>28</v>
      </c>
      <c r="G15" s="184" t="s">
        <v>29</v>
      </c>
      <c r="H15" s="185" t="s">
        <v>30</v>
      </c>
      <c r="I15" s="184" t="s">
        <v>31</v>
      </c>
      <c r="J15" s="184" t="s">
        <v>76</v>
      </c>
      <c r="K15" s="185" t="s">
        <v>32</v>
      </c>
      <c r="L15" s="184" t="s">
        <v>33</v>
      </c>
      <c r="M15" s="184" t="s">
        <v>34</v>
      </c>
      <c r="N15" s="188" t="s">
        <v>23</v>
      </c>
    </row>
    <row r="16" spans="1:14" x14ac:dyDescent="0.2">
      <c r="A16" s="186" t="s">
        <v>79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>
        <f>SUM(B16:M16)</f>
        <v>0</v>
      </c>
    </row>
    <row r="17" spans="1:14" x14ac:dyDescent="0.2">
      <c r="A17" s="186" t="s">
        <v>81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>
        <f t="shared" ref="N17:N19" si="1">SUM(B17:M17)</f>
        <v>0</v>
      </c>
    </row>
    <row r="18" spans="1:14" x14ac:dyDescent="0.2">
      <c r="A18" s="187" t="s">
        <v>87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>
        <f t="shared" si="1"/>
        <v>0</v>
      </c>
    </row>
    <row r="19" spans="1:14" x14ac:dyDescent="0.2">
      <c r="A19" s="187" t="s">
        <v>88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>
        <f t="shared" si="1"/>
        <v>0</v>
      </c>
    </row>
    <row r="22" spans="1:14" x14ac:dyDescent="0.2">
      <c r="A22" s="190">
        <f>'componentes POA'!C117</f>
        <v>0</v>
      </c>
    </row>
    <row r="23" spans="1:14" x14ac:dyDescent="0.2">
      <c r="A23" s="185" t="s">
        <v>203</v>
      </c>
      <c r="B23" s="185" t="s">
        <v>24</v>
      </c>
      <c r="C23" s="184" t="s">
        <v>25</v>
      </c>
      <c r="D23" s="184" t="s">
        <v>26</v>
      </c>
      <c r="E23" s="185" t="s">
        <v>27</v>
      </c>
      <c r="F23" s="184" t="s">
        <v>28</v>
      </c>
      <c r="G23" s="184" t="s">
        <v>29</v>
      </c>
      <c r="H23" s="185" t="s">
        <v>30</v>
      </c>
      <c r="I23" s="184" t="s">
        <v>31</v>
      </c>
      <c r="J23" s="184" t="s">
        <v>76</v>
      </c>
      <c r="K23" s="185" t="s">
        <v>32</v>
      </c>
      <c r="L23" s="184" t="s">
        <v>33</v>
      </c>
      <c r="M23" s="184" t="s">
        <v>34</v>
      </c>
      <c r="N23" s="188" t="s">
        <v>23</v>
      </c>
    </row>
    <row r="24" spans="1:14" x14ac:dyDescent="0.2">
      <c r="A24" s="186" t="s">
        <v>79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>
        <f>SUM(B24:M24)</f>
        <v>0</v>
      </c>
    </row>
    <row r="25" spans="1:14" x14ac:dyDescent="0.2">
      <c r="A25" s="186" t="s">
        <v>81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>
        <f t="shared" ref="N25:N27" si="2">SUM(B25:M25)</f>
        <v>0</v>
      </c>
    </row>
    <row r="26" spans="1:14" x14ac:dyDescent="0.2">
      <c r="A26" s="187" t="s">
        <v>87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>
        <f t="shared" si="2"/>
        <v>0</v>
      </c>
    </row>
    <row r="27" spans="1:14" x14ac:dyDescent="0.2">
      <c r="A27" s="187" t="s">
        <v>88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>
        <f t="shared" si="2"/>
        <v>0</v>
      </c>
    </row>
    <row r="30" spans="1:14" x14ac:dyDescent="0.2">
      <c r="A30" s="193">
        <f>'componentes POA'!C174</f>
        <v>0</v>
      </c>
    </row>
    <row r="31" spans="1:14" x14ac:dyDescent="0.2">
      <c r="A31" s="185" t="s">
        <v>203</v>
      </c>
      <c r="B31" s="185" t="s">
        <v>24</v>
      </c>
      <c r="C31" s="184" t="s">
        <v>25</v>
      </c>
      <c r="D31" s="184" t="s">
        <v>26</v>
      </c>
      <c r="E31" s="185" t="s">
        <v>27</v>
      </c>
      <c r="F31" s="184" t="s">
        <v>28</v>
      </c>
      <c r="G31" s="184" t="s">
        <v>29</v>
      </c>
      <c r="H31" s="185" t="s">
        <v>30</v>
      </c>
      <c r="I31" s="184" t="s">
        <v>31</v>
      </c>
      <c r="J31" s="184" t="s">
        <v>76</v>
      </c>
      <c r="K31" s="185" t="s">
        <v>32</v>
      </c>
      <c r="L31" s="184" t="s">
        <v>33</v>
      </c>
      <c r="M31" s="184" t="s">
        <v>34</v>
      </c>
      <c r="N31" s="188" t="s">
        <v>23</v>
      </c>
    </row>
    <row r="32" spans="1:14" x14ac:dyDescent="0.2">
      <c r="A32" s="186" t="s">
        <v>79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>
        <f>SUM(B32:M32)</f>
        <v>0</v>
      </c>
    </row>
    <row r="33" spans="1:14" x14ac:dyDescent="0.2">
      <c r="A33" s="186" t="s">
        <v>81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>
        <f t="shared" ref="N33:N35" si="3">SUM(B33:M33)</f>
        <v>0</v>
      </c>
    </row>
    <row r="34" spans="1:14" x14ac:dyDescent="0.2">
      <c r="A34" s="187" t="s">
        <v>87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>
        <f t="shared" si="3"/>
        <v>0</v>
      </c>
    </row>
    <row r="35" spans="1:14" x14ac:dyDescent="0.2">
      <c r="A35" s="187" t="s">
        <v>88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2">
        <f t="shared" si="3"/>
        <v>0</v>
      </c>
    </row>
  </sheetData>
  <sheetProtection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I21"/>
  <sheetViews>
    <sheetView topLeftCell="A10" workbookViewId="0">
      <selection activeCell="G19" sqref="G19"/>
    </sheetView>
  </sheetViews>
  <sheetFormatPr baseColWidth="10" defaultRowHeight="11.25" x14ac:dyDescent="0.2"/>
  <cols>
    <col min="1" max="1" width="17" style="139" customWidth="1"/>
    <col min="2" max="2" width="30.5703125" style="139" customWidth="1"/>
    <col min="3" max="3" width="11.42578125" style="139"/>
    <col min="4" max="4" width="13" style="139" customWidth="1"/>
    <col min="5" max="5" width="10.5703125" style="139" customWidth="1"/>
    <col min="6" max="6" width="12.28515625" style="139" customWidth="1"/>
    <col min="7" max="7" width="13.5703125" style="139" customWidth="1"/>
    <col min="8" max="8" width="9.42578125" style="139" customWidth="1"/>
    <col min="9" max="9" width="22.85546875" style="139" customWidth="1"/>
    <col min="10" max="16384" width="11.42578125" style="139"/>
  </cols>
  <sheetData>
    <row r="3" spans="1:9" ht="18" x14ac:dyDescent="0.25">
      <c r="D3" s="140" t="s">
        <v>92</v>
      </c>
    </row>
    <row r="4" spans="1:9" ht="18" x14ac:dyDescent="0.25">
      <c r="D4" s="140" t="s">
        <v>211</v>
      </c>
    </row>
    <row r="10" spans="1:9" x14ac:dyDescent="0.2">
      <c r="A10" s="141" t="s">
        <v>95</v>
      </c>
      <c r="B10" s="305" t="str">
        <f>'Caratula POA'!C9</f>
        <v>CATASTRO</v>
      </c>
      <c r="C10" s="306"/>
    </row>
    <row r="12" spans="1:9" x14ac:dyDescent="0.2">
      <c r="A12" s="142" t="s">
        <v>96</v>
      </c>
      <c r="B12" s="307" t="str">
        <f>'componentes POA'!C5</f>
        <v xml:space="preserve">Eficiente administracion de los recursos financieros </v>
      </c>
      <c r="C12" s="308"/>
    </row>
    <row r="13" spans="1:9" x14ac:dyDescent="0.2">
      <c r="A13" s="143" t="s">
        <v>97</v>
      </c>
      <c r="B13" s="309"/>
      <c r="C13" s="310"/>
    </row>
    <row r="15" spans="1:9" ht="33.75" x14ac:dyDescent="0.2">
      <c r="A15" s="144" t="s">
        <v>98</v>
      </c>
      <c r="B15" s="144" t="s">
        <v>99</v>
      </c>
      <c r="C15" s="144" t="s">
        <v>100</v>
      </c>
      <c r="D15" s="144" t="s">
        <v>101</v>
      </c>
      <c r="E15" s="144" t="s">
        <v>102</v>
      </c>
      <c r="F15" s="144" t="s">
        <v>103</v>
      </c>
      <c r="G15" s="144" t="s">
        <v>104</v>
      </c>
      <c r="H15" s="144" t="s">
        <v>105</v>
      </c>
      <c r="I15" s="144" t="s">
        <v>91</v>
      </c>
    </row>
    <row r="16" spans="1:9" ht="60" customHeight="1" x14ac:dyDescent="0.2">
      <c r="A16" s="148" t="s">
        <v>89</v>
      </c>
      <c r="B16" s="195" t="s">
        <v>225</v>
      </c>
      <c r="C16" s="195" t="s">
        <v>244</v>
      </c>
      <c r="D16" s="195"/>
      <c r="E16" s="195" t="s">
        <v>106</v>
      </c>
      <c r="F16" s="198" t="s">
        <v>241</v>
      </c>
      <c r="G16" s="195" t="s">
        <v>106</v>
      </c>
      <c r="H16" s="195" t="s">
        <v>245</v>
      </c>
      <c r="I16" s="149"/>
    </row>
    <row r="17" spans="1:9" ht="60" customHeight="1" x14ac:dyDescent="0.2">
      <c r="A17" s="148" t="s">
        <v>90</v>
      </c>
      <c r="B17" s="195" t="s">
        <v>237</v>
      </c>
      <c r="C17" s="195" t="s">
        <v>239</v>
      </c>
      <c r="D17" s="195" t="s">
        <v>240</v>
      </c>
      <c r="E17" s="195" t="s">
        <v>106</v>
      </c>
      <c r="F17" s="195" t="s">
        <v>241</v>
      </c>
      <c r="G17" s="195" t="s">
        <v>106</v>
      </c>
      <c r="H17" s="149" t="s">
        <v>107</v>
      </c>
      <c r="I17" s="149"/>
    </row>
    <row r="18" spans="1:9" ht="60" customHeight="1" x14ac:dyDescent="0.2">
      <c r="A18" s="150" t="str">
        <f>'Caratula POA'!A47</f>
        <v xml:space="preserve">Modernizacion del sistema catastral </v>
      </c>
      <c r="B18" s="146" t="str">
        <f>'componentes POA'!C14</f>
        <v>Fotografia oblicua, fotografia a nivel de calle, restitucion fotogramatica, fotografia con rectificacion ortogonal</v>
      </c>
      <c r="C18" s="146" t="str">
        <f>'componentes POA'!C12</f>
        <v>Incremento en el registro de cuentas catastrales</v>
      </c>
      <c r="D18" s="146" t="s">
        <v>243</v>
      </c>
      <c r="E18" s="146" t="s">
        <v>238</v>
      </c>
      <c r="F18" s="146" t="s">
        <v>242</v>
      </c>
      <c r="G18" s="146" t="s">
        <v>106</v>
      </c>
      <c r="H18" s="147" t="str">
        <f>'componentes POA'!J12</f>
        <v>4 Eficiencia</v>
      </c>
      <c r="I18" s="147"/>
    </row>
    <row r="19" spans="1:9" ht="60" customHeight="1" x14ac:dyDescent="0.2">
      <c r="A19" s="150"/>
      <c r="B19" s="146"/>
      <c r="C19" s="146"/>
      <c r="D19" s="146"/>
      <c r="E19" s="146"/>
      <c r="F19" s="146"/>
      <c r="G19" s="146"/>
      <c r="H19" s="147"/>
      <c r="I19" s="147"/>
    </row>
    <row r="20" spans="1:9" ht="60" customHeight="1" x14ac:dyDescent="0.2">
      <c r="A20" s="150"/>
      <c r="B20" s="146"/>
      <c r="C20" s="146"/>
      <c r="D20" s="146"/>
      <c r="E20" s="146"/>
      <c r="F20" s="146"/>
      <c r="G20" s="146"/>
      <c r="H20" s="147"/>
      <c r="I20" s="147"/>
    </row>
    <row r="21" spans="1:9" ht="60" customHeight="1" x14ac:dyDescent="0.2">
      <c r="A21" s="150"/>
      <c r="B21" s="196"/>
      <c r="C21" s="146"/>
      <c r="D21" s="146"/>
      <c r="E21" s="146"/>
      <c r="F21" s="146"/>
      <c r="G21" s="146"/>
      <c r="H21" s="147"/>
      <c r="I21" s="147"/>
    </row>
  </sheetData>
  <sheetProtection algorithmName="SHA-512" hashValue="Sh1/NYT3OMYIQr9mUb7kbw0lOdAj2CPIRAkCIdDoMf+41wsfJ+I9q7uA+EuvM5H9glzobpkSf9W1h5vpT7ioew==" saltValue="und7f7ZnjcSfBAGuiO2gFg==" spinCount="100000" sheet="1" objects="1" scenarios="1"/>
  <protectedRanges>
    <protectedRange sqref="I16:I25" name="supuestos"/>
    <protectedRange sqref="E16:E25 F17:F25" name="medicion"/>
    <protectedRange sqref="B16:B25" name="descripcion"/>
    <protectedRange sqref="C15:C20" name="nomIndi"/>
    <protectedRange sqref="D16:D25" name="nomCalculo"/>
    <protectedRange sqref="H16:H25" name="tipoIndicador"/>
    <protectedRange sqref="G16:G25" name="temporalidad"/>
    <protectedRange sqref="F16" name="medicion_7_1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workbookViewId="0">
      <selection activeCell="B31" sqref="B31:D34"/>
    </sheetView>
  </sheetViews>
  <sheetFormatPr baseColWidth="10" defaultRowHeight="12" x14ac:dyDescent="0.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256" width="11.42578125" style="181"/>
    <col min="257" max="257" width="4.28515625" style="181" customWidth="1"/>
    <col min="258" max="258" width="18.5703125" style="181" customWidth="1"/>
    <col min="259" max="259" width="4.28515625" style="181" customWidth="1"/>
    <col min="260" max="260" width="18.5703125" style="181" customWidth="1"/>
    <col min="261" max="261" width="4.28515625" style="181" customWidth="1"/>
    <col min="262" max="262" width="18.5703125" style="181" customWidth="1"/>
    <col min="263" max="263" width="4.28515625" style="181" customWidth="1"/>
    <col min="264" max="264" width="18.5703125" style="181" customWidth="1"/>
    <col min="265" max="265" width="4.28515625" style="181" customWidth="1"/>
    <col min="266" max="266" width="18.5703125" style="181" customWidth="1"/>
    <col min="267" max="267" width="4.28515625" style="181" customWidth="1"/>
    <col min="268" max="512" width="11.42578125" style="181"/>
    <col min="513" max="513" width="4.28515625" style="181" customWidth="1"/>
    <col min="514" max="514" width="18.5703125" style="181" customWidth="1"/>
    <col min="515" max="515" width="4.28515625" style="181" customWidth="1"/>
    <col min="516" max="516" width="18.5703125" style="181" customWidth="1"/>
    <col min="517" max="517" width="4.28515625" style="181" customWidth="1"/>
    <col min="518" max="518" width="18.5703125" style="181" customWidth="1"/>
    <col min="519" max="519" width="4.28515625" style="181" customWidth="1"/>
    <col min="520" max="520" width="18.5703125" style="181" customWidth="1"/>
    <col min="521" max="521" width="4.28515625" style="181" customWidth="1"/>
    <col min="522" max="522" width="18.5703125" style="181" customWidth="1"/>
    <col min="523" max="523" width="4.28515625" style="181" customWidth="1"/>
    <col min="524" max="768" width="11.42578125" style="181"/>
    <col min="769" max="769" width="4.28515625" style="181" customWidth="1"/>
    <col min="770" max="770" width="18.5703125" style="181" customWidth="1"/>
    <col min="771" max="771" width="4.28515625" style="181" customWidth="1"/>
    <col min="772" max="772" width="18.5703125" style="181" customWidth="1"/>
    <col min="773" max="773" width="4.28515625" style="181" customWidth="1"/>
    <col min="774" max="774" width="18.5703125" style="181" customWidth="1"/>
    <col min="775" max="775" width="4.28515625" style="181" customWidth="1"/>
    <col min="776" max="776" width="18.5703125" style="181" customWidth="1"/>
    <col min="777" max="777" width="4.28515625" style="181" customWidth="1"/>
    <col min="778" max="778" width="18.5703125" style="181" customWidth="1"/>
    <col min="779" max="779" width="4.28515625" style="181" customWidth="1"/>
    <col min="780" max="1024" width="11.42578125" style="181"/>
    <col min="1025" max="1025" width="4.28515625" style="181" customWidth="1"/>
    <col min="1026" max="1026" width="18.5703125" style="181" customWidth="1"/>
    <col min="1027" max="1027" width="4.28515625" style="181" customWidth="1"/>
    <col min="1028" max="1028" width="18.5703125" style="181" customWidth="1"/>
    <col min="1029" max="1029" width="4.28515625" style="181" customWidth="1"/>
    <col min="1030" max="1030" width="18.5703125" style="181" customWidth="1"/>
    <col min="1031" max="1031" width="4.28515625" style="181" customWidth="1"/>
    <col min="1032" max="1032" width="18.5703125" style="181" customWidth="1"/>
    <col min="1033" max="1033" width="4.28515625" style="181" customWidth="1"/>
    <col min="1034" max="1034" width="18.5703125" style="181" customWidth="1"/>
    <col min="1035" max="1035" width="4.28515625" style="181" customWidth="1"/>
    <col min="1036" max="1280" width="11.42578125" style="181"/>
    <col min="1281" max="1281" width="4.28515625" style="181" customWidth="1"/>
    <col min="1282" max="1282" width="18.5703125" style="181" customWidth="1"/>
    <col min="1283" max="1283" width="4.28515625" style="181" customWidth="1"/>
    <col min="1284" max="1284" width="18.5703125" style="181" customWidth="1"/>
    <col min="1285" max="1285" width="4.28515625" style="181" customWidth="1"/>
    <col min="1286" max="1286" width="18.5703125" style="181" customWidth="1"/>
    <col min="1287" max="1287" width="4.28515625" style="181" customWidth="1"/>
    <col min="1288" max="1288" width="18.5703125" style="181" customWidth="1"/>
    <col min="1289" max="1289" width="4.28515625" style="181" customWidth="1"/>
    <col min="1290" max="1290" width="18.5703125" style="181" customWidth="1"/>
    <col min="1291" max="1291" width="4.28515625" style="181" customWidth="1"/>
    <col min="1292" max="1536" width="11.42578125" style="181"/>
    <col min="1537" max="1537" width="4.28515625" style="181" customWidth="1"/>
    <col min="1538" max="1538" width="18.5703125" style="181" customWidth="1"/>
    <col min="1539" max="1539" width="4.28515625" style="181" customWidth="1"/>
    <col min="1540" max="1540" width="18.5703125" style="181" customWidth="1"/>
    <col min="1541" max="1541" width="4.28515625" style="181" customWidth="1"/>
    <col min="1542" max="1542" width="18.5703125" style="181" customWidth="1"/>
    <col min="1543" max="1543" width="4.28515625" style="181" customWidth="1"/>
    <col min="1544" max="1544" width="18.5703125" style="181" customWidth="1"/>
    <col min="1545" max="1545" width="4.28515625" style="181" customWidth="1"/>
    <col min="1546" max="1546" width="18.5703125" style="181" customWidth="1"/>
    <col min="1547" max="1547" width="4.28515625" style="181" customWidth="1"/>
    <col min="1548" max="1792" width="11.42578125" style="181"/>
    <col min="1793" max="1793" width="4.28515625" style="181" customWidth="1"/>
    <col min="1794" max="1794" width="18.5703125" style="181" customWidth="1"/>
    <col min="1795" max="1795" width="4.28515625" style="181" customWidth="1"/>
    <col min="1796" max="1796" width="18.5703125" style="181" customWidth="1"/>
    <col min="1797" max="1797" width="4.28515625" style="181" customWidth="1"/>
    <col min="1798" max="1798" width="18.5703125" style="181" customWidth="1"/>
    <col min="1799" max="1799" width="4.28515625" style="181" customWidth="1"/>
    <col min="1800" max="1800" width="18.5703125" style="181" customWidth="1"/>
    <col min="1801" max="1801" width="4.28515625" style="181" customWidth="1"/>
    <col min="1802" max="1802" width="18.5703125" style="181" customWidth="1"/>
    <col min="1803" max="1803" width="4.28515625" style="181" customWidth="1"/>
    <col min="1804" max="2048" width="11.42578125" style="181"/>
    <col min="2049" max="2049" width="4.28515625" style="181" customWidth="1"/>
    <col min="2050" max="2050" width="18.5703125" style="181" customWidth="1"/>
    <col min="2051" max="2051" width="4.28515625" style="181" customWidth="1"/>
    <col min="2052" max="2052" width="18.5703125" style="181" customWidth="1"/>
    <col min="2053" max="2053" width="4.28515625" style="181" customWidth="1"/>
    <col min="2054" max="2054" width="18.5703125" style="181" customWidth="1"/>
    <col min="2055" max="2055" width="4.28515625" style="181" customWidth="1"/>
    <col min="2056" max="2056" width="18.5703125" style="181" customWidth="1"/>
    <col min="2057" max="2057" width="4.28515625" style="181" customWidth="1"/>
    <col min="2058" max="2058" width="18.5703125" style="181" customWidth="1"/>
    <col min="2059" max="2059" width="4.28515625" style="181" customWidth="1"/>
    <col min="2060" max="2304" width="11.42578125" style="181"/>
    <col min="2305" max="2305" width="4.28515625" style="181" customWidth="1"/>
    <col min="2306" max="2306" width="18.5703125" style="181" customWidth="1"/>
    <col min="2307" max="2307" width="4.28515625" style="181" customWidth="1"/>
    <col min="2308" max="2308" width="18.5703125" style="181" customWidth="1"/>
    <col min="2309" max="2309" width="4.28515625" style="181" customWidth="1"/>
    <col min="2310" max="2310" width="18.5703125" style="181" customWidth="1"/>
    <col min="2311" max="2311" width="4.28515625" style="181" customWidth="1"/>
    <col min="2312" max="2312" width="18.5703125" style="181" customWidth="1"/>
    <col min="2313" max="2313" width="4.28515625" style="181" customWidth="1"/>
    <col min="2314" max="2314" width="18.5703125" style="181" customWidth="1"/>
    <col min="2315" max="2315" width="4.28515625" style="181" customWidth="1"/>
    <col min="2316" max="2560" width="11.42578125" style="181"/>
    <col min="2561" max="2561" width="4.28515625" style="181" customWidth="1"/>
    <col min="2562" max="2562" width="18.5703125" style="181" customWidth="1"/>
    <col min="2563" max="2563" width="4.28515625" style="181" customWidth="1"/>
    <col min="2564" max="2564" width="18.5703125" style="181" customWidth="1"/>
    <col min="2565" max="2565" width="4.28515625" style="181" customWidth="1"/>
    <col min="2566" max="2566" width="18.5703125" style="181" customWidth="1"/>
    <col min="2567" max="2567" width="4.28515625" style="181" customWidth="1"/>
    <col min="2568" max="2568" width="18.5703125" style="181" customWidth="1"/>
    <col min="2569" max="2569" width="4.28515625" style="181" customWidth="1"/>
    <col min="2570" max="2570" width="18.5703125" style="181" customWidth="1"/>
    <col min="2571" max="2571" width="4.28515625" style="181" customWidth="1"/>
    <col min="2572" max="2816" width="11.42578125" style="181"/>
    <col min="2817" max="2817" width="4.28515625" style="181" customWidth="1"/>
    <col min="2818" max="2818" width="18.5703125" style="181" customWidth="1"/>
    <col min="2819" max="2819" width="4.28515625" style="181" customWidth="1"/>
    <col min="2820" max="2820" width="18.5703125" style="181" customWidth="1"/>
    <col min="2821" max="2821" width="4.28515625" style="181" customWidth="1"/>
    <col min="2822" max="2822" width="18.5703125" style="181" customWidth="1"/>
    <col min="2823" max="2823" width="4.28515625" style="181" customWidth="1"/>
    <col min="2824" max="2824" width="18.5703125" style="181" customWidth="1"/>
    <col min="2825" max="2825" width="4.28515625" style="181" customWidth="1"/>
    <col min="2826" max="2826" width="18.5703125" style="181" customWidth="1"/>
    <col min="2827" max="2827" width="4.28515625" style="181" customWidth="1"/>
    <col min="2828" max="3072" width="11.42578125" style="181"/>
    <col min="3073" max="3073" width="4.28515625" style="181" customWidth="1"/>
    <col min="3074" max="3074" width="18.5703125" style="181" customWidth="1"/>
    <col min="3075" max="3075" width="4.28515625" style="181" customWidth="1"/>
    <col min="3076" max="3076" width="18.5703125" style="181" customWidth="1"/>
    <col min="3077" max="3077" width="4.28515625" style="181" customWidth="1"/>
    <col min="3078" max="3078" width="18.5703125" style="181" customWidth="1"/>
    <col min="3079" max="3079" width="4.28515625" style="181" customWidth="1"/>
    <col min="3080" max="3080" width="18.5703125" style="181" customWidth="1"/>
    <col min="3081" max="3081" width="4.28515625" style="181" customWidth="1"/>
    <col min="3082" max="3082" width="18.5703125" style="181" customWidth="1"/>
    <col min="3083" max="3083" width="4.28515625" style="181" customWidth="1"/>
    <col min="3084" max="3328" width="11.42578125" style="181"/>
    <col min="3329" max="3329" width="4.28515625" style="181" customWidth="1"/>
    <col min="3330" max="3330" width="18.5703125" style="181" customWidth="1"/>
    <col min="3331" max="3331" width="4.28515625" style="181" customWidth="1"/>
    <col min="3332" max="3332" width="18.5703125" style="181" customWidth="1"/>
    <col min="3333" max="3333" width="4.28515625" style="181" customWidth="1"/>
    <col min="3334" max="3334" width="18.5703125" style="181" customWidth="1"/>
    <col min="3335" max="3335" width="4.28515625" style="181" customWidth="1"/>
    <col min="3336" max="3336" width="18.5703125" style="181" customWidth="1"/>
    <col min="3337" max="3337" width="4.28515625" style="181" customWidth="1"/>
    <col min="3338" max="3338" width="18.5703125" style="181" customWidth="1"/>
    <col min="3339" max="3339" width="4.28515625" style="181" customWidth="1"/>
    <col min="3340" max="3584" width="11.42578125" style="181"/>
    <col min="3585" max="3585" width="4.28515625" style="181" customWidth="1"/>
    <col min="3586" max="3586" width="18.5703125" style="181" customWidth="1"/>
    <col min="3587" max="3587" width="4.28515625" style="181" customWidth="1"/>
    <col min="3588" max="3588" width="18.5703125" style="181" customWidth="1"/>
    <col min="3589" max="3589" width="4.28515625" style="181" customWidth="1"/>
    <col min="3590" max="3590" width="18.5703125" style="181" customWidth="1"/>
    <col min="3591" max="3591" width="4.28515625" style="181" customWidth="1"/>
    <col min="3592" max="3592" width="18.5703125" style="181" customWidth="1"/>
    <col min="3593" max="3593" width="4.28515625" style="181" customWidth="1"/>
    <col min="3594" max="3594" width="18.5703125" style="181" customWidth="1"/>
    <col min="3595" max="3595" width="4.28515625" style="181" customWidth="1"/>
    <col min="3596" max="3840" width="11.42578125" style="181"/>
    <col min="3841" max="3841" width="4.28515625" style="181" customWidth="1"/>
    <col min="3842" max="3842" width="18.5703125" style="181" customWidth="1"/>
    <col min="3843" max="3843" width="4.28515625" style="181" customWidth="1"/>
    <col min="3844" max="3844" width="18.5703125" style="181" customWidth="1"/>
    <col min="3845" max="3845" width="4.28515625" style="181" customWidth="1"/>
    <col min="3846" max="3846" width="18.5703125" style="181" customWidth="1"/>
    <col min="3847" max="3847" width="4.28515625" style="181" customWidth="1"/>
    <col min="3848" max="3848" width="18.5703125" style="181" customWidth="1"/>
    <col min="3849" max="3849" width="4.28515625" style="181" customWidth="1"/>
    <col min="3850" max="3850" width="18.5703125" style="181" customWidth="1"/>
    <col min="3851" max="3851" width="4.28515625" style="181" customWidth="1"/>
    <col min="3852" max="4096" width="11.42578125" style="181"/>
    <col min="4097" max="4097" width="4.28515625" style="181" customWidth="1"/>
    <col min="4098" max="4098" width="18.5703125" style="181" customWidth="1"/>
    <col min="4099" max="4099" width="4.28515625" style="181" customWidth="1"/>
    <col min="4100" max="4100" width="18.5703125" style="181" customWidth="1"/>
    <col min="4101" max="4101" width="4.28515625" style="181" customWidth="1"/>
    <col min="4102" max="4102" width="18.5703125" style="181" customWidth="1"/>
    <col min="4103" max="4103" width="4.28515625" style="181" customWidth="1"/>
    <col min="4104" max="4104" width="18.5703125" style="181" customWidth="1"/>
    <col min="4105" max="4105" width="4.28515625" style="181" customWidth="1"/>
    <col min="4106" max="4106" width="18.5703125" style="181" customWidth="1"/>
    <col min="4107" max="4107" width="4.28515625" style="181" customWidth="1"/>
    <col min="4108" max="4352" width="11.42578125" style="181"/>
    <col min="4353" max="4353" width="4.28515625" style="181" customWidth="1"/>
    <col min="4354" max="4354" width="18.5703125" style="181" customWidth="1"/>
    <col min="4355" max="4355" width="4.28515625" style="181" customWidth="1"/>
    <col min="4356" max="4356" width="18.5703125" style="181" customWidth="1"/>
    <col min="4357" max="4357" width="4.28515625" style="181" customWidth="1"/>
    <col min="4358" max="4358" width="18.5703125" style="181" customWidth="1"/>
    <col min="4359" max="4359" width="4.28515625" style="181" customWidth="1"/>
    <col min="4360" max="4360" width="18.5703125" style="181" customWidth="1"/>
    <col min="4361" max="4361" width="4.28515625" style="181" customWidth="1"/>
    <col min="4362" max="4362" width="18.5703125" style="181" customWidth="1"/>
    <col min="4363" max="4363" width="4.28515625" style="181" customWidth="1"/>
    <col min="4364" max="4608" width="11.42578125" style="181"/>
    <col min="4609" max="4609" width="4.28515625" style="181" customWidth="1"/>
    <col min="4610" max="4610" width="18.5703125" style="181" customWidth="1"/>
    <col min="4611" max="4611" width="4.28515625" style="181" customWidth="1"/>
    <col min="4612" max="4612" width="18.5703125" style="181" customWidth="1"/>
    <col min="4613" max="4613" width="4.28515625" style="181" customWidth="1"/>
    <col min="4614" max="4614" width="18.5703125" style="181" customWidth="1"/>
    <col min="4615" max="4615" width="4.28515625" style="181" customWidth="1"/>
    <col min="4616" max="4616" width="18.5703125" style="181" customWidth="1"/>
    <col min="4617" max="4617" width="4.28515625" style="181" customWidth="1"/>
    <col min="4618" max="4618" width="18.5703125" style="181" customWidth="1"/>
    <col min="4619" max="4619" width="4.28515625" style="181" customWidth="1"/>
    <col min="4620" max="4864" width="11.42578125" style="181"/>
    <col min="4865" max="4865" width="4.28515625" style="181" customWidth="1"/>
    <col min="4866" max="4866" width="18.5703125" style="181" customWidth="1"/>
    <col min="4867" max="4867" width="4.28515625" style="181" customWidth="1"/>
    <col min="4868" max="4868" width="18.5703125" style="181" customWidth="1"/>
    <col min="4869" max="4869" width="4.28515625" style="181" customWidth="1"/>
    <col min="4870" max="4870" width="18.5703125" style="181" customWidth="1"/>
    <col min="4871" max="4871" width="4.28515625" style="181" customWidth="1"/>
    <col min="4872" max="4872" width="18.5703125" style="181" customWidth="1"/>
    <col min="4873" max="4873" width="4.28515625" style="181" customWidth="1"/>
    <col min="4874" max="4874" width="18.5703125" style="181" customWidth="1"/>
    <col min="4875" max="4875" width="4.28515625" style="181" customWidth="1"/>
    <col min="4876" max="5120" width="11.42578125" style="181"/>
    <col min="5121" max="5121" width="4.28515625" style="181" customWidth="1"/>
    <col min="5122" max="5122" width="18.5703125" style="181" customWidth="1"/>
    <col min="5123" max="5123" width="4.28515625" style="181" customWidth="1"/>
    <col min="5124" max="5124" width="18.5703125" style="181" customWidth="1"/>
    <col min="5125" max="5125" width="4.28515625" style="181" customWidth="1"/>
    <col min="5126" max="5126" width="18.5703125" style="181" customWidth="1"/>
    <col min="5127" max="5127" width="4.28515625" style="181" customWidth="1"/>
    <col min="5128" max="5128" width="18.5703125" style="181" customWidth="1"/>
    <col min="5129" max="5129" width="4.28515625" style="181" customWidth="1"/>
    <col min="5130" max="5130" width="18.5703125" style="181" customWidth="1"/>
    <col min="5131" max="5131" width="4.28515625" style="181" customWidth="1"/>
    <col min="5132" max="5376" width="11.42578125" style="181"/>
    <col min="5377" max="5377" width="4.28515625" style="181" customWidth="1"/>
    <col min="5378" max="5378" width="18.5703125" style="181" customWidth="1"/>
    <col min="5379" max="5379" width="4.28515625" style="181" customWidth="1"/>
    <col min="5380" max="5380" width="18.5703125" style="181" customWidth="1"/>
    <col min="5381" max="5381" width="4.28515625" style="181" customWidth="1"/>
    <col min="5382" max="5382" width="18.5703125" style="181" customWidth="1"/>
    <col min="5383" max="5383" width="4.28515625" style="181" customWidth="1"/>
    <col min="5384" max="5384" width="18.5703125" style="181" customWidth="1"/>
    <col min="5385" max="5385" width="4.28515625" style="181" customWidth="1"/>
    <col min="5386" max="5386" width="18.5703125" style="181" customWidth="1"/>
    <col min="5387" max="5387" width="4.28515625" style="181" customWidth="1"/>
    <col min="5388" max="5632" width="11.42578125" style="181"/>
    <col min="5633" max="5633" width="4.28515625" style="181" customWidth="1"/>
    <col min="5634" max="5634" width="18.5703125" style="181" customWidth="1"/>
    <col min="5635" max="5635" width="4.28515625" style="181" customWidth="1"/>
    <col min="5636" max="5636" width="18.5703125" style="181" customWidth="1"/>
    <col min="5637" max="5637" width="4.28515625" style="181" customWidth="1"/>
    <col min="5638" max="5638" width="18.5703125" style="181" customWidth="1"/>
    <col min="5639" max="5639" width="4.28515625" style="181" customWidth="1"/>
    <col min="5640" max="5640" width="18.5703125" style="181" customWidth="1"/>
    <col min="5641" max="5641" width="4.28515625" style="181" customWidth="1"/>
    <col min="5642" max="5642" width="18.5703125" style="181" customWidth="1"/>
    <col min="5643" max="5643" width="4.28515625" style="181" customWidth="1"/>
    <col min="5644" max="5888" width="11.42578125" style="181"/>
    <col min="5889" max="5889" width="4.28515625" style="181" customWidth="1"/>
    <col min="5890" max="5890" width="18.5703125" style="181" customWidth="1"/>
    <col min="5891" max="5891" width="4.28515625" style="181" customWidth="1"/>
    <col min="5892" max="5892" width="18.5703125" style="181" customWidth="1"/>
    <col min="5893" max="5893" width="4.28515625" style="181" customWidth="1"/>
    <col min="5894" max="5894" width="18.5703125" style="181" customWidth="1"/>
    <col min="5895" max="5895" width="4.28515625" style="181" customWidth="1"/>
    <col min="5896" max="5896" width="18.5703125" style="181" customWidth="1"/>
    <col min="5897" max="5897" width="4.28515625" style="181" customWidth="1"/>
    <col min="5898" max="5898" width="18.5703125" style="181" customWidth="1"/>
    <col min="5899" max="5899" width="4.28515625" style="181" customWidth="1"/>
    <col min="5900" max="6144" width="11.42578125" style="181"/>
    <col min="6145" max="6145" width="4.28515625" style="181" customWidth="1"/>
    <col min="6146" max="6146" width="18.5703125" style="181" customWidth="1"/>
    <col min="6147" max="6147" width="4.28515625" style="181" customWidth="1"/>
    <col min="6148" max="6148" width="18.5703125" style="181" customWidth="1"/>
    <col min="6149" max="6149" width="4.28515625" style="181" customWidth="1"/>
    <col min="6150" max="6150" width="18.5703125" style="181" customWidth="1"/>
    <col min="6151" max="6151" width="4.28515625" style="181" customWidth="1"/>
    <col min="6152" max="6152" width="18.5703125" style="181" customWidth="1"/>
    <col min="6153" max="6153" width="4.28515625" style="181" customWidth="1"/>
    <col min="6154" max="6154" width="18.5703125" style="181" customWidth="1"/>
    <col min="6155" max="6155" width="4.28515625" style="181" customWidth="1"/>
    <col min="6156" max="6400" width="11.42578125" style="181"/>
    <col min="6401" max="6401" width="4.28515625" style="181" customWidth="1"/>
    <col min="6402" max="6402" width="18.5703125" style="181" customWidth="1"/>
    <col min="6403" max="6403" width="4.28515625" style="181" customWidth="1"/>
    <col min="6404" max="6404" width="18.5703125" style="181" customWidth="1"/>
    <col min="6405" max="6405" width="4.28515625" style="181" customWidth="1"/>
    <col min="6406" max="6406" width="18.5703125" style="181" customWidth="1"/>
    <col min="6407" max="6407" width="4.28515625" style="181" customWidth="1"/>
    <col min="6408" max="6408" width="18.5703125" style="181" customWidth="1"/>
    <col min="6409" max="6409" width="4.28515625" style="181" customWidth="1"/>
    <col min="6410" max="6410" width="18.5703125" style="181" customWidth="1"/>
    <col min="6411" max="6411" width="4.28515625" style="181" customWidth="1"/>
    <col min="6412" max="6656" width="11.42578125" style="181"/>
    <col min="6657" max="6657" width="4.28515625" style="181" customWidth="1"/>
    <col min="6658" max="6658" width="18.5703125" style="181" customWidth="1"/>
    <col min="6659" max="6659" width="4.28515625" style="181" customWidth="1"/>
    <col min="6660" max="6660" width="18.5703125" style="181" customWidth="1"/>
    <col min="6661" max="6661" width="4.28515625" style="181" customWidth="1"/>
    <col min="6662" max="6662" width="18.5703125" style="181" customWidth="1"/>
    <col min="6663" max="6663" width="4.28515625" style="181" customWidth="1"/>
    <col min="6664" max="6664" width="18.5703125" style="181" customWidth="1"/>
    <col min="6665" max="6665" width="4.28515625" style="181" customWidth="1"/>
    <col min="6666" max="6666" width="18.5703125" style="181" customWidth="1"/>
    <col min="6667" max="6667" width="4.28515625" style="181" customWidth="1"/>
    <col min="6668" max="6912" width="11.42578125" style="181"/>
    <col min="6913" max="6913" width="4.28515625" style="181" customWidth="1"/>
    <col min="6914" max="6914" width="18.5703125" style="181" customWidth="1"/>
    <col min="6915" max="6915" width="4.28515625" style="181" customWidth="1"/>
    <col min="6916" max="6916" width="18.5703125" style="181" customWidth="1"/>
    <col min="6917" max="6917" width="4.28515625" style="181" customWidth="1"/>
    <col min="6918" max="6918" width="18.5703125" style="181" customWidth="1"/>
    <col min="6919" max="6919" width="4.28515625" style="181" customWidth="1"/>
    <col min="6920" max="6920" width="18.5703125" style="181" customWidth="1"/>
    <col min="6921" max="6921" width="4.28515625" style="181" customWidth="1"/>
    <col min="6922" max="6922" width="18.5703125" style="181" customWidth="1"/>
    <col min="6923" max="6923" width="4.28515625" style="181" customWidth="1"/>
    <col min="6924" max="7168" width="11.42578125" style="181"/>
    <col min="7169" max="7169" width="4.28515625" style="181" customWidth="1"/>
    <col min="7170" max="7170" width="18.5703125" style="181" customWidth="1"/>
    <col min="7171" max="7171" width="4.28515625" style="181" customWidth="1"/>
    <col min="7172" max="7172" width="18.5703125" style="181" customWidth="1"/>
    <col min="7173" max="7173" width="4.28515625" style="181" customWidth="1"/>
    <col min="7174" max="7174" width="18.5703125" style="181" customWidth="1"/>
    <col min="7175" max="7175" width="4.28515625" style="181" customWidth="1"/>
    <col min="7176" max="7176" width="18.5703125" style="181" customWidth="1"/>
    <col min="7177" max="7177" width="4.28515625" style="181" customWidth="1"/>
    <col min="7178" max="7178" width="18.5703125" style="181" customWidth="1"/>
    <col min="7179" max="7179" width="4.28515625" style="181" customWidth="1"/>
    <col min="7180" max="7424" width="11.42578125" style="181"/>
    <col min="7425" max="7425" width="4.28515625" style="181" customWidth="1"/>
    <col min="7426" max="7426" width="18.5703125" style="181" customWidth="1"/>
    <col min="7427" max="7427" width="4.28515625" style="181" customWidth="1"/>
    <col min="7428" max="7428" width="18.5703125" style="181" customWidth="1"/>
    <col min="7429" max="7429" width="4.28515625" style="181" customWidth="1"/>
    <col min="7430" max="7430" width="18.5703125" style="181" customWidth="1"/>
    <col min="7431" max="7431" width="4.28515625" style="181" customWidth="1"/>
    <col min="7432" max="7432" width="18.5703125" style="181" customWidth="1"/>
    <col min="7433" max="7433" width="4.28515625" style="181" customWidth="1"/>
    <col min="7434" max="7434" width="18.5703125" style="181" customWidth="1"/>
    <col min="7435" max="7435" width="4.28515625" style="181" customWidth="1"/>
    <col min="7436" max="7680" width="11.42578125" style="181"/>
    <col min="7681" max="7681" width="4.28515625" style="181" customWidth="1"/>
    <col min="7682" max="7682" width="18.5703125" style="181" customWidth="1"/>
    <col min="7683" max="7683" width="4.28515625" style="181" customWidth="1"/>
    <col min="7684" max="7684" width="18.5703125" style="181" customWidth="1"/>
    <col min="7685" max="7685" width="4.28515625" style="181" customWidth="1"/>
    <col min="7686" max="7686" width="18.5703125" style="181" customWidth="1"/>
    <col min="7687" max="7687" width="4.28515625" style="181" customWidth="1"/>
    <col min="7688" max="7688" width="18.5703125" style="181" customWidth="1"/>
    <col min="7689" max="7689" width="4.28515625" style="181" customWidth="1"/>
    <col min="7690" max="7690" width="18.5703125" style="181" customWidth="1"/>
    <col min="7691" max="7691" width="4.28515625" style="181" customWidth="1"/>
    <col min="7692" max="7936" width="11.42578125" style="181"/>
    <col min="7937" max="7937" width="4.28515625" style="181" customWidth="1"/>
    <col min="7938" max="7938" width="18.5703125" style="181" customWidth="1"/>
    <col min="7939" max="7939" width="4.28515625" style="181" customWidth="1"/>
    <col min="7940" max="7940" width="18.5703125" style="181" customWidth="1"/>
    <col min="7941" max="7941" width="4.28515625" style="181" customWidth="1"/>
    <col min="7942" max="7942" width="18.5703125" style="181" customWidth="1"/>
    <col min="7943" max="7943" width="4.28515625" style="181" customWidth="1"/>
    <col min="7944" max="7944" width="18.5703125" style="181" customWidth="1"/>
    <col min="7945" max="7945" width="4.28515625" style="181" customWidth="1"/>
    <col min="7946" max="7946" width="18.5703125" style="181" customWidth="1"/>
    <col min="7947" max="7947" width="4.28515625" style="181" customWidth="1"/>
    <col min="7948" max="8192" width="11.42578125" style="181"/>
    <col min="8193" max="8193" width="4.28515625" style="181" customWidth="1"/>
    <col min="8194" max="8194" width="18.5703125" style="181" customWidth="1"/>
    <col min="8195" max="8195" width="4.28515625" style="181" customWidth="1"/>
    <col min="8196" max="8196" width="18.5703125" style="181" customWidth="1"/>
    <col min="8197" max="8197" width="4.28515625" style="181" customWidth="1"/>
    <col min="8198" max="8198" width="18.5703125" style="181" customWidth="1"/>
    <col min="8199" max="8199" width="4.28515625" style="181" customWidth="1"/>
    <col min="8200" max="8200" width="18.5703125" style="181" customWidth="1"/>
    <col min="8201" max="8201" width="4.28515625" style="181" customWidth="1"/>
    <col min="8202" max="8202" width="18.5703125" style="181" customWidth="1"/>
    <col min="8203" max="8203" width="4.28515625" style="181" customWidth="1"/>
    <col min="8204" max="8448" width="11.42578125" style="181"/>
    <col min="8449" max="8449" width="4.28515625" style="181" customWidth="1"/>
    <col min="8450" max="8450" width="18.5703125" style="181" customWidth="1"/>
    <col min="8451" max="8451" width="4.28515625" style="181" customWidth="1"/>
    <col min="8452" max="8452" width="18.5703125" style="181" customWidth="1"/>
    <col min="8453" max="8453" width="4.28515625" style="181" customWidth="1"/>
    <col min="8454" max="8454" width="18.5703125" style="181" customWidth="1"/>
    <col min="8455" max="8455" width="4.28515625" style="181" customWidth="1"/>
    <col min="8456" max="8456" width="18.5703125" style="181" customWidth="1"/>
    <col min="8457" max="8457" width="4.28515625" style="181" customWidth="1"/>
    <col min="8458" max="8458" width="18.5703125" style="181" customWidth="1"/>
    <col min="8459" max="8459" width="4.28515625" style="181" customWidth="1"/>
    <col min="8460" max="8704" width="11.42578125" style="181"/>
    <col min="8705" max="8705" width="4.28515625" style="181" customWidth="1"/>
    <col min="8706" max="8706" width="18.5703125" style="181" customWidth="1"/>
    <col min="8707" max="8707" width="4.28515625" style="181" customWidth="1"/>
    <col min="8708" max="8708" width="18.5703125" style="181" customWidth="1"/>
    <col min="8709" max="8709" width="4.28515625" style="181" customWidth="1"/>
    <col min="8710" max="8710" width="18.5703125" style="181" customWidth="1"/>
    <col min="8711" max="8711" width="4.28515625" style="181" customWidth="1"/>
    <col min="8712" max="8712" width="18.5703125" style="181" customWidth="1"/>
    <col min="8713" max="8713" width="4.28515625" style="181" customWidth="1"/>
    <col min="8714" max="8714" width="18.5703125" style="181" customWidth="1"/>
    <col min="8715" max="8715" width="4.28515625" style="181" customWidth="1"/>
    <col min="8716" max="8960" width="11.42578125" style="181"/>
    <col min="8961" max="8961" width="4.28515625" style="181" customWidth="1"/>
    <col min="8962" max="8962" width="18.5703125" style="181" customWidth="1"/>
    <col min="8963" max="8963" width="4.28515625" style="181" customWidth="1"/>
    <col min="8964" max="8964" width="18.5703125" style="181" customWidth="1"/>
    <col min="8965" max="8965" width="4.28515625" style="181" customWidth="1"/>
    <col min="8966" max="8966" width="18.5703125" style="181" customWidth="1"/>
    <col min="8967" max="8967" width="4.28515625" style="181" customWidth="1"/>
    <col min="8968" max="8968" width="18.5703125" style="181" customWidth="1"/>
    <col min="8969" max="8969" width="4.28515625" style="181" customWidth="1"/>
    <col min="8970" max="8970" width="18.5703125" style="181" customWidth="1"/>
    <col min="8971" max="8971" width="4.28515625" style="181" customWidth="1"/>
    <col min="8972" max="9216" width="11.42578125" style="181"/>
    <col min="9217" max="9217" width="4.28515625" style="181" customWidth="1"/>
    <col min="9218" max="9218" width="18.5703125" style="181" customWidth="1"/>
    <col min="9219" max="9219" width="4.28515625" style="181" customWidth="1"/>
    <col min="9220" max="9220" width="18.5703125" style="181" customWidth="1"/>
    <col min="9221" max="9221" width="4.28515625" style="181" customWidth="1"/>
    <col min="9222" max="9222" width="18.5703125" style="181" customWidth="1"/>
    <col min="9223" max="9223" width="4.28515625" style="181" customWidth="1"/>
    <col min="9224" max="9224" width="18.5703125" style="181" customWidth="1"/>
    <col min="9225" max="9225" width="4.28515625" style="181" customWidth="1"/>
    <col min="9226" max="9226" width="18.5703125" style="181" customWidth="1"/>
    <col min="9227" max="9227" width="4.28515625" style="181" customWidth="1"/>
    <col min="9228" max="9472" width="11.42578125" style="181"/>
    <col min="9473" max="9473" width="4.28515625" style="181" customWidth="1"/>
    <col min="9474" max="9474" width="18.5703125" style="181" customWidth="1"/>
    <col min="9475" max="9475" width="4.28515625" style="181" customWidth="1"/>
    <col min="9476" max="9476" width="18.5703125" style="181" customWidth="1"/>
    <col min="9477" max="9477" width="4.28515625" style="181" customWidth="1"/>
    <col min="9478" max="9478" width="18.5703125" style="181" customWidth="1"/>
    <col min="9479" max="9479" width="4.28515625" style="181" customWidth="1"/>
    <col min="9480" max="9480" width="18.5703125" style="181" customWidth="1"/>
    <col min="9481" max="9481" width="4.28515625" style="181" customWidth="1"/>
    <col min="9482" max="9482" width="18.5703125" style="181" customWidth="1"/>
    <col min="9483" max="9483" width="4.28515625" style="181" customWidth="1"/>
    <col min="9484" max="9728" width="11.42578125" style="181"/>
    <col min="9729" max="9729" width="4.28515625" style="181" customWidth="1"/>
    <col min="9730" max="9730" width="18.5703125" style="181" customWidth="1"/>
    <col min="9731" max="9731" width="4.28515625" style="181" customWidth="1"/>
    <col min="9732" max="9732" width="18.5703125" style="181" customWidth="1"/>
    <col min="9733" max="9733" width="4.28515625" style="181" customWidth="1"/>
    <col min="9734" max="9734" width="18.5703125" style="181" customWidth="1"/>
    <col min="9735" max="9735" width="4.28515625" style="181" customWidth="1"/>
    <col min="9736" max="9736" width="18.5703125" style="181" customWidth="1"/>
    <col min="9737" max="9737" width="4.28515625" style="181" customWidth="1"/>
    <col min="9738" max="9738" width="18.5703125" style="181" customWidth="1"/>
    <col min="9739" max="9739" width="4.28515625" style="181" customWidth="1"/>
    <col min="9740" max="9984" width="11.42578125" style="181"/>
    <col min="9985" max="9985" width="4.28515625" style="181" customWidth="1"/>
    <col min="9986" max="9986" width="18.5703125" style="181" customWidth="1"/>
    <col min="9987" max="9987" width="4.28515625" style="181" customWidth="1"/>
    <col min="9988" max="9988" width="18.5703125" style="181" customWidth="1"/>
    <col min="9989" max="9989" width="4.28515625" style="181" customWidth="1"/>
    <col min="9990" max="9990" width="18.5703125" style="181" customWidth="1"/>
    <col min="9991" max="9991" width="4.28515625" style="181" customWidth="1"/>
    <col min="9992" max="9992" width="18.5703125" style="181" customWidth="1"/>
    <col min="9993" max="9993" width="4.28515625" style="181" customWidth="1"/>
    <col min="9994" max="9994" width="18.5703125" style="181" customWidth="1"/>
    <col min="9995" max="9995" width="4.28515625" style="181" customWidth="1"/>
    <col min="9996" max="10240" width="11.42578125" style="181"/>
    <col min="10241" max="10241" width="4.28515625" style="181" customWidth="1"/>
    <col min="10242" max="10242" width="18.5703125" style="181" customWidth="1"/>
    <col min="10243" max="10243" width="4.28515625" style="181" customWidth="1"/>
    <col min="10244" max="10244" width="18.5703125" style="181" customWidth="1"/>
    <col min="10245" max="10245" width="4.28515625" style="181" customWidth="1"/>
    <col min="10246" max="10246" width="18.5703125" style="181" customWidth="1"/>
    <col min="10247" max="10247" width="4.28515625" style="181" customWidth="1"/>
    <col min="10248" max="10248" width="18.5703125" style="181" customWidth="1"/>
    <col min="10249" max="10249" width="4.28515625" style="181" customWidth="1"/>
    <col min="10250" max="10250" width="18.5703125" style="181" customWidth="1"/>
    <col min="10251" max="10251" width="4.28515625" style="181" customWidth="1"/>
    <col min="10252" max="10496" width="11.42578125" style="181"/>
    <col min="10497" max="10497" width="4.28515625" style="181" customWidth="1"/>
    <col min="10498" max="10498" width="18.5703125" style="181" customWidth="1"/>
    <col min="10499" max="10499" width="4.28515625" style="181" customWidth="1"/>
    <col min="10500" max="10500" width="18.5703125" style="181" customWidth="1"/>
    <col min="10501" max="10501" width="4.28515625" style="181" customWidth="1"/>
    <col min="10502" max="10502" width="18.5703125" style="181" customWidth="1"/>
    <col min="10503" max="10503" width="4.28515625" style="181" customWidth="1"/>
    <col min="10504" max="10504" width="18.5703125" style="181" customWidth="1"/>
    <col min="10505" max="10505" width="4.28515625" style="181" customWidth="1"/>
    <col min="10506" max="10506" width="18.5703125" style="181" customWidth="1"/>
    <col min="10507" max="10507" width="4.28515625" style="181" customWidth="1"/>
    <col min="10508" max="10752" width="11.42578125" style="181"/>
    <col min="10753" max="10753" width="4.28515625" style="181" customWidth="1"/>
    <col min="10754" max="10754" width="18.5703125" style="181" customWidth="1"/>
    <col min="10755" max="10755" width="4.28515625" style="181" customWidth="1"/>
    <col min="10756" max="10756" width="18.5703125" style="181" customWidth="1"/>
    <col min="10757" max="10757" width="4.28515625" style="181" customWidth="1"/>
    <col min="10758" max="10758" width="18.5703125" style="181" customWidth="1"/>
    <col min="10759" max="10759" width="4.28515625" style="181" customWidth="1"/>
    <col min="10760" max="10760" width="18.5703125" style="181" customWidth="1"/>
    <col min="10761" max="10761" width="4.28515625" style="181" customWidth="1"/>
    <col min="10762" max="10762" width="18.5703125" style="181" customWidth="1"/>
    <col min="10763" max="10763" width="4.28515625" style="181" customWidth="1"/>
    <col min="10764" max="11008" width="11.42578125" style="181"/>
    <col min="11009" max="11009" width="4.28515625" style="181" customWidth="1"/>
    <col min="11010" max="11010" width="18.5703125" style="181" customWidth="1"/>
    <col min="11011" max="11011" width="4.28515625" style="181" customWidth="1"/>
    <col min="11012" max="11012" width="18.5703125" style="181" customWidth="1"/>
    <col min="11013" max="11013" width="4.28515625" style="181" customWidth="1"/>
    <col min="11014" max="11014" width="18.5703125" style="181" customWidth="1"/>
    <col min="11015" max="11015" width="4.28515625" style="181" customWidth="1"/>
    <col min="11016" max="11016" width="18.5703125" style="181" customWidth="1"/>
    <col min="11017" max="11017" width="4.28515625" style="181" customWidth="1"/>
    <col min="11018" max="11018" width="18.5703125" style="181" customWidth="1"/>
    <col min="11019" max="11019" width="4.28515625" style="181" customWidth="1"/>
    <col min="11020" max="11264" width="11.42578125" style="181"/>
    <col min="11265" max="11265" width="4.28515625" style="181" customWidth="1"/>
    <col min="11266" max="11266" width="18.5703125" style="181" customWidth="1"/>
    <col min="11267" max="11267" width="4.28515625" style="181" customWidth="1"/>
    <col min="11268" max="11268" width="18.5703125" style="181" customWidth="1"/>
    <col min="11269" max="11269" width="4.28515625" style="181" customWidth="1"/>
    <col min="11270" max="11270" width="18.5703125" style="181" customWidth="1"/>
    <col min="11271" max="11271" width="4.28515625" style="181" customWidth="1"/>
    <col min="11272" max="11272" width="18.5703125" style="181" customWidth="1"/>
    <col min="11273" max="11273" width="4.28515625" style="181" customWidth="1"/>
    <col min="11274" max="11274" width="18.5703125" style="181" customWidth="1"/>
    <col min="11275" max="11275" width="4.28515625" style="181" customWidth="1"/>
    <col min="11276" max="11520" width="11.42578125" style="181"/>
    <col min="11521" max="11521" width="4.28515625" style="181" customWidth="1"/>
    <col min="11522" max="11522" width="18.5703125" style="181" customWidth="1"/>
    <col min="11523" max="11523" width="4.28515625" style="181" customWidth="1"/>
    <col min="11524" max="11524" width="18.5703125" style="181" customWidth="1"/>
    <col min="11525" max="11525" width="4.28515625" style="181" customWidth="1"/>
    <col min="11526" max="11526" width="18.5703125" style="181" customWidth="1"/>
    <col min="11527" max="11527" width="4.28515625" style="181" customWidth="1"/>
    <col min="11528" max="11528" width="18.5703125" style="181" customWidth="1"/>
    <col min="11529" max="11529" width="4.28515625" style="181" customWidth="1"/>
    <col min="11530" max="11530" width="18.5703125" style="181" customWidth="1"/>
    <col min="11531" max="11531" width="4.28515625" style="181" customWidth="1"/>
    <col min="11532" max="11776" width="11.42578125" style="181"/>
    <col min="11777" max="11777" width="4.28515625" style="181" customWidth="1"/>
    <col min="11778" max="11778" width="18.5703125" style="181" customWidth="1"/>
    <col min="11779" max="11779" width="4.28515625" style="181" customWidth="1"/>
    <col min="11780" max="11780" width="18.5703125" style="181" customWidth="1"/>
    <col min="11781" max="11781" width="4.28515625" style="181" customWidth="1"/>
    <col min="11782" max="11782" width="18.5703125" style="181" customWidth="1"/>
    <col min="11783" max="11783" width="4.28515625" style="181" customWidth="1"/>
    <col min="11784" max="11784" width="18.5703125" style="181" customWidth="1"/>
    <col min="11785" max="11785" width="4.28515625" style="181" customWidth="1"/>
    <col min="11786" max="11786" width="18.5703125" style="181" customWidth="1"/>
    <col min="11787" max="11787" width="4.28515625" style="181" customWidth="1"/>
    <col min="11788" max="12032" width="11.42578125" style="181"/>
    <col min="12033" max="12033" width="4.28515625" style="181" customWidth="1"/>
    <col min="12034" max="12034" width="18.5703125" style="181" customWidth="1"/>
    <col min="12035" max="12035" width="4.28515625" style="181" customWidth="1"/>
    <col min="12036" max="12036" width="18.5703125" style="181" customWidth="1"/>
    <col min="12037" max="12037" width="4.28515625" style="181" customWidth="1"/>
    <col min="12038" max="12038" width="18.5703125" style="181" customWidth="1"/>
    <col min="12039" max="12039" width="4.28515625" style="181" customWidth="1"/>
    <col min="12040" max="12040" width="18.5703125" style="181" customWidth="1"/>
    <col min="12041" max="12041" width="4.28515625" style="181" customWidth="1"/>
    <col min="12042" max="12042" width="18.5703125" style="181" customWidth="1"/>
    <col min="12043" max="12043" width="4.28515625" style="181" customWidth="1"/>
    <col min="12044" max="12288" width="11.42578125" style="181"/>
    <col min="12289" max="12289" width="4.28515625" style="181" customWidth="1"/>
    <col min="12290" max="12290" width="18.5703125" style="181" customWidth="1"/>
    <col min="12291" max="12291" width="4.28515625" style="181" customWidth="1"/>
    <col min="12292" max="12292" width="18.5703125" style="181" customWidth="1"/>
    <col min="12293" max="12293" width="4.28515625" style="181" customWidth="1"/>
    <col min="12294" max="12294" width="18.5703125" style="181" customWidth="1"/>
    <col min="12295" max="12295" width="4.28515625" style="181" customWidth="1"/>
    <col min="12296" max="12296" width="18.5703125" style="181" customWidth="1"/>
    <col min="12297" max="12297" width="4.28515625" style="181" customWidth="1"/>
    <col min="12298" max="12298" width="18.5703125" style="181" customWidth="1"/>
    <col min="12299" max="12299" width="4.28515625" style="181" customWidth="1"/>
    <col min="12300" max="12544" width="11.42578125" style="181"/>
    <col min="12545" max="12545" width="4.28515625" style="181" customWidth="1"/>
    <col min="12546" max="12546" width="18.5703125" style="181" customWidth="1"/>
    <col min="12547" max="12547" width="4.28515625" style="181" customWidth="1"/>
    <col min="12548" max="12548" width="18.5703125" style="181" customWidth="1"/>
    <col min="12549" max="12549" width="4.28515625" style="181" customWidth="1"/>
    <col min="12550" max="12550" width="18.5703125" style="181" customWidth="1"/>
    <col min="12551" max="12551" width="4.28515625" style="181" customWidth="1"/>
    <col min="12552" max="12552" width="18.5703125" style="181" customWidth="1"/>
    <col min="12553" max="12553" width="4.28515625" style="181" customWidth="1"/>
    <col min="12554" max="12554" width="18.5703125" style="181" customWidth="1"/>
    <col min="12555" max="12555" width="4.28515625" style="181" customWidth="1"/>
    <col min="12556" max="12800" width="11.42578125" style="181"/>
    <col min="12801" max="12801" width="4.28515625" style="181" customWidth="1"/>
    <col min="12802" max="12802" width="18.5703125" style="181" customWidth="1"/>
    <col min="12803" max="12803" width="4.28515625" style="181" customWidth="1"/>
    <col min="12804" max="12804" width="18.5703125" style="181" customWidth="1"/>
    <col min="12805" max="12805" width="4.28515625" style="181" customWidth="1"/>
    <col min="12806" max="12806" width="18.5703125" style="181" customWidth="1"/>
    <col min="12807" max="12807" width="4.28515625" style="181" customWidth="1"/>
    <col min="12808" max="12808" width="18.5703125" style="181" customWidth="1"/>
    <col min="12809" max="12809" width="4.28515625" style="181" customWidth="1"/>
    <col min="12810" max="12810" width="18.5703125" style="181" customWidth="1"/>
    <col min="12811" max="12811" width="4.28515625" style="181" customWidth="1"/>
    <col min="12812" max="13056" width="11.42578125" style="181"/>
    <col min="13057" max="13057" width="4.28515625" style="181" customWidth="1"/>
    <col min="13058" max="13058" width="18.5703125" style="181" customWidth="1"/>
    <col min="13059" max="13059" width="4.28515625" style="181" customWidth="1"/>
    <col min="13060" max="13060" width="18.5703125" style="181" customWidth="1"/>
    <col min="13061" max="13061" width="4.28515625" style="181" customWidth="1"/>
    <col min="13062" max="13062" width="18.5703125" style="181" customWidth="1"/>
    <col min="13063" max="13063" width="4.28515625" style="181" customWidth="1"/>
    <col min="13064" max="13064" width="18.5703125" style="181" customWidth="1"/>
    <col min="13065" max="13065" width="4.28515625" style="181" customWidth="1"/>
    <col min="13066" max="13066" width="18.5703125" style="181" customWidth="1"/>
    <col min="13067" max="13067" width="4.28515625" style="181" customWidth="1"/>
    <col min="13068" max="13312" width="11.42578125" style="181"/>
    <col min="13313" max="13313" width="4.28515625" style="181" customWidth="1"/>
    <col min="13314" max="13314" width="18.5703125" style="181" customWidth="1"/>
    <col min="13315" max="13315" width="4.28515625" style="181" customWidth="1"/>
    <col min="13316" max="13316" width="18.5703125" style="181" customWidth="1"/>
    <col min="13317" max="13317" width="4.28515625" style="181" customWidth="1"/>
    <col min="13318" max="13318" width="18.5703125" style="181" customWidth="1"/>
    <col min="13319" max="13319" width="4.28515625" style="181" customWidth="1"/>
    <col min="13320" max="13320" width="18.5703125" style="181" customWidth="1"/>
    <col min="13321" max="13321" width="4.28515625" style="181" customWidth="1"/>
    <col min="13322" max="13322" width="18.5703125" style="181" customWidth="1"/>
    <col min="13323" max="13323" width="4.28515625" style="181" customWidth="1"/>
    <col min="13324" max="13568" width="11.42578125" style="181"/>
    <col min="13569" max="13569" width="4.28515625" style="181" customWidth="1"/>
    <col min="13570" max="13570" width="18.5703125" style="181" customWidth="1"/>
    <col min="13571" max="13571" width="4.28515625" style="181" customWidth="1"/>
    <col min="13572" max="13572" width="18.5703125" style="181" customWidth="1"/>
    <col min="13573" max="13573" width="4.28515625" style="181" customWidth="1"/>
    <col min="13574" max="13574" width="18.5703125" style="181" customWidth="1"/>
    <col min="13575" max="13575" width="4.28515625" style="181" customWidth="1"/>
    <col min="13576" max="13576" width="18.5703125" style="181" customWidth="1"/>
    <col min="13577" max="13577" width="4.28515625" style="181" customWidth="1"/>
    <col min="13578" max="13578" width="18.5703125" style="181" customWidth="1"/>
    <col min="13579" max="13579" width="4.28515625" style="181" customWidth="1"/>
    <col min="13580" max="13824" width="11.42578125" style="181"/>
    <col min="13825" max="13825" width="4.28515625" style="181" customWidth="1"/>
    <col min="13826" max="13826" width="18.5703125" style="181" customWidth="1"/>
    <col min="13827" max="13827" width="4.28515625" style="181" customWidth="1"/>
    <col min="13828" max="13828" width="18.5703125" style="181" customWidth="1"/>
    <col min="13829" max="13829" width="4.28515625" style="181" customWidth="1"/>
    <col min="13830" max="13830" width="18.5703125" style="181" customWidth="1"/>
    <col min="13831" max="13831" width="4.28515625" style="181" customWidth="1"/>
    <col min="13832" max="13832" width="18.5703125" style="181" customWidth="1"/>
    <col min="13833" max="13833" width="4.28515625" style="181" customWidth="1"/>
    <col min="13834" max="13834" width="18.5703125" style="181" customWidth="1"/>
    <col min="13835" max="13835" width="4.28515625" style="181" customWidth="1"/>
    <col min="13836" max="14080" width="11.42578125" style="181"/>
    <col min="14081" max="14081" width="4.28515625" style="181" customWidth="1"/>
    <col min="14082" max="14082" width="18.5703125" style="181" customWidth="1"/>
    <col min="14083" max="14083" width="4.28515625" style="181" customWidth="1"/>
    <col min="14084" max="14084" width="18.5703125" style="181" customWidth="1"/>
    <col min="14085" max="14085" width="4.28515625" style="181" customWidth="1"/>
    <col min="14086" max="14086" width="18.5703125" style="181" customWidth="1"/>
    <col min="14087" max="14087" width="4.28515625" style="181" customWidth="1"/>
    <col min="14088" max="14088" width="18.5703125" style="181" customWidth="1"/>
    <col min="14089" max="14089" width="4.28515625" style="181" customWidth="1"/>
    <col min="14090" max="14090" width="18.5703125" style="181" customWidth="1"/>
    <col min="14091" max="14091" width="4.28515625" style="181" customWidth="1"/>
    <col min="14092" max="14336" width="11.42578125" style="181"/>
    <col min="14337" max="14337" width="4.28515625" style="181" customWidth="1"/>
    <col min="14338" max="14338" width="18.5703125" style="181" customWidth="1"/>
    <col min="14339" max="14339" width="4.28515625" style="181" customWidth="1"/>
    <col min="14340" max="14340" width="18.5703125" style="181" customWidth="1"/>
    <col min="14341" max="14341" width="4.28515625" style="181" customWidth="1"/>
    <col min="14342" max="14342" width="18.5703125" style="181" customWidth="1"/>
    <col min="14343" max="14343" width="4.28515625" style="181" customWidth="1"/>
    <col min="14344" max="14344" width="18.5703125" style="181" customWidth="1"/>
    <col min="14345" max="14345" width="4.28515625" style="181" customWidth="1"/>
    <col min="14346" max="14346" width="18.5703125" style="181" customWidth="1"/>
    <col min="14347" max="14347" width="4.28515625" style="181" customWidth="1"/>
    <col min="14348" max="14592" width="11.42578125" style="181"/>
    <col min="14593" max="14593" width="4.28515625" style="181" customWidth="1"/>
    <col min="14594" max="14594" width="18.5703125" style="181" customWidth="1"/>
    <col min="14595" max="14595" width="4.28515625" style="181" customWidth="1"/>
    <col min="14596" max="14596" width="18.5703125" style="181" customWidth="1"/>
    <col min="14597" max="14597" width="4.28515625" style="181" customWidth="1"/>
    <col min="14598" max="14598" width="18.5703125" style="181" customWidth="1"/>
    <col min="14599" max="14599" width="4.28515625" style="181" customWidth="1"/>
    <col min="14600" max="14600" width="18.5703125" style="181" customWidth="1"/>
    <col min="14601" max="14601" width="4.28515625" style="181" customWidth="1"/>
    <col min="14602" max="14602" width="18.5703125" style="181" customWidth="1"/>
    <col min="14603" max="14603" width="4.28515625" style="181" customWidth="1"/>
    <col min="14604" max="14848" width="11.42578125" style="181"/>
    <col min="14849" max="14849" width="4.28515625" style="181" customWidth="1"/>
    <col min="14850" max="14850" width="18.5703125" style="181" customWidth="1"/>
    <col min="14851" max="14851" width="4.28515625" style="181" customWidth="1"/>
    <col min="14852" max="14852" width="18.5703125" style="181" customWidth="1"/>
    <col min="14853" max="14853" width="4.28515625" style="181" customWidth="1"/>
    <col min="14854" max="14854" width="18.5703125" style="181" customWidth="1"/>
    <col min="14855" max="14855" width="4.28515625" style="181" customWidth="1"/>
    <col min="14856" max="14856" width="18.5703125" style="181" customWidth="1"/>
    <col min="14857" max="14857" width="4.28515625" style="181" customWidth="1"/>
    <col min="14858" max="14858" width="18.5703125" style="181" customWidth="1"/>
    <col min="14859" max="14859" width="4.28515625" style="181" customWidth="1"/>
    <col min="14860" max="15104" width="11.42578125" style="181"/>
    <col min="15105" max="15105" width="4.28515625" style="181" customWidth="1"/>
    <col min="15106" max="15106" width="18.5703125" style="181" customWidth="1"/>
    <col min="15107" max="15107" width="4.28515625" style="181" customWidth="1"/>
    <col min="15108" max="15108" width="18.5703125" style="181" customWidth="1"/>
    <col min="15109" max="15109" width="4.28515625" style="181" customWidth="1"/>
    <col min="15110" max="15110" width="18.5703125" style="181" customWidth="1"/>
    <col min="15111" max="15111" width="4.28515625" style="181" customWidth="1"/>
    <col min="15112" max="15112" width="18.5703125" style="181" customWidth="1"/>
    <col min="15113" max="15113" width="4.28515625" style="181" customWidth="1"/>
    <col min="15114" max="15114" width="18.5703125" style="181" customWidth="1"/>
    <col min="15115" max="15115" width="4.28515625" style="181" customWidth="1"/>
    <col min="15116" max="15360" width="11.42578125" style="181"/>
    <col min="15361" max="15361" width="4.28515625" style="181" customWidth="1"/>
    <col min="15362" max="15362" width="18.5703125" style="181" customWidth="1"/>
    <col min="15363" max="15363" width="4.28515625" style="181" customWidth="1"/>
    <col min="15364" max="15364" width="18.5703125" style="181" customWidth="1"/>
    <col min="15365" max="15365" width="4.28515625" style="181" customWidth="1"/>
    <col min="15366" max="15366" width="18.5703125" style="181" customWidth="1"/>
    <col min="15367" max="15367" width="4.28515625" style="181" customWidth="1"/>
    <col min="15368" max="15368" width="18.5703125" style="181" customWidth="1"/>
    <col min="15369" max="15369" width="4.28515625" style="181" customWidth="1"/>
    <col min="15370" max="15370" width="18.5703125" style="181" customWidth="1"/>
    <col min="15371" max="15371" width="4.28515625" style="181" customWidth="1"/>
    <col min="15372" max="15616" width="11.42578125" style="181"/>
    <col min="15617" max="15617" width="4.28515625" style="181" customWidth="1"/>
    <col min="15618" max="15618" width="18.5703125" style="181" customWidth="1"/>
    <col min="15619" max="15619" width="4.28515625" style="181" customWidth="1"/>
    <col min="15620" max="15620" width="18.5703125" style="181" customWidth="1"/>
    <col min="15621" max="15621" width="4.28515625" style="181" customWidth="1"/>
    <col min="15622" max="15622" width="18.5703125" style="181" customWidth="1"/>
    <col min="15623" max="15623" width="4.28515625" style="181" customWidth="1"/>
    <col min="15624" max="15624" width="18.5703125" style="181" customWidth="1"/>
    <col min="15625" max="15625" width="4.28515625" style="181" customWidth="1"/>
    <col min="15626" max="15626" width="18.5703125" style="181" customWidth="1"/>
    <col min="15627" max="15627" width="4.28515625" style="181" customWidth="1"/>
    <col min="15628" max="15872" width="11.42578125" style="181"/>
    <col min="15873" max="15873" width="4.28515625" style="181" customWidth="1"/>
    <col min="15874" max="15874" width="18.5703125" style="181" customWidth="1"/>
    <col min="15875" max="15875" width="4.28515625" style="181" customWidth="1"/>
    <col min="15876" max="15876" width="18.5703125" style="181" customWidth="1"/>
    <col min="15877" max="15877" width="4.28515625" style="181" customWidth="1"/>
    <col min="15878" max="15878" width="18.5703125" style="181" customWidth="1"/>
    <col min="15879" max="15879" width="4.28515625" style="181" customWidth="1"/>
    <col min="15880" max="15880" width="18.5703125" style="181" customWidth="1"/>
    <col min="15881" max="15881" width="4.28515625" style="181" customWidth="1"/>
    <col min="15882" max="15882" width="18.5703125" style="181" customWidth="1"/>
    <col min="15883" max="15883" width="4.28515625" style="181" customWidth="1"/>
    <col min="15884" max="16128" width="11.42578125" style="181"/>
    <col min="16129" max="16129" width="4.28515625" style="181" customWidth="1"/>
    <col min="16130" max="16130" width="18.5703125" style="181" customWidth="1"/>
    <col min="16131" max="16131" width="4.28515625" style="181" customWidth="1"/>
    <col min="16132" max="16132" width="18.5703125" style="181" customWidth="1"/>
    <col min="16133" max="16133" width="4.28515625" style="181" customWidth="1"/>
    <col min="16134" max="16134" width="18.5703125" style="181" customWidth="1"/>
    <col min="16135" max="16135" width="4.28515625" style="181" customWidth="1"/>
    <col min="16136" max="16136" width="18.5703125" style="181" customWidth="1"/>
    <col min="16137" max="16137" width="4.28515625" style="181" customWidth="1"/>
    <col min="16138" max="16138" width="18.5703125" style="181" customWidth="1"/>
    <col min="16139" max="16139" width="4.28515625" style="181" customWidth="1"/>
    <col min="16140" max="16384" width="11.42578125" style="181"/>
  </cols>
  <sheetData>
    <row r="1" spans="1:10" ht="15" x14ac:dyDescent="0.25">
      <c r="A1" s="183" t="s">
        <v>92</v>
      </c>
    </row>
    <row r="2" spans="1:10" ht="15" x14ac:dyDescent="0.25">
      <c r="A2" s="183" t="str">
        <f>'[1]Caratula POA'!C9</f>
        <v>INGRESOS</v>
      </c>
    </row>
    <row r="3" spans="1:10" ht="15" x14ac:dyDescent="0.25">
      <c r="A3" s="183" t="s">
        <v>212</v>
      </c>
    </row>
    <row r="6" spans="1:10" x14ac:dyDescent="0.2">
      <c r="B6" s="320"/>
      <c r="D6" s="320"/>
      <c r="F6" s="320"/>
      <c r="H6" s="320"/>
      <c r="J6" s="320"/>
    </row>
    <row r="7" spans="1:10" x14ac:dyDescent="0.2">
      <c r="B7" s="321"/>
      <c r="D7" s="321"/>
      <c r="F7" s="321"/>
      <c r="H7" s="321"/>
      <c r="J7" s="321"/>
    </row>
    <row r="8" spans="1:10" x14ac:dyDescent="0.2">
      <c r="B8" s="321"/>
      <c r="D8" s="321"/>
      <c r="F8" s="321"/>
      <c r="H8" s="321"/>
      <c r="J8" s="321"/>
    </row>
    <row r="9" spans="1:10" x14ac:dyDescent="0.2">
      <c r="B9" s="322"/>
      <c r="D9" s="322"/>
      <c r="F9" s="322"/>
      <c r="H9" s="322"/>
      <c r="J9" s="322"/>
    </row>
    <row r="12" spans="1:10" ht="12.75" customHeight="1" x14ac:dyDescent="0.2">
      <c r="B12" s="320"/>
      <c r="D12" s="320" t="s">
        <v>246</v>
      </c>
      <c r="F12" s="320" t="s">
        <v>247</v>
      </c>
      <c r="H12" s="320" t="s">
        <v>248</v>
      </c>
      <c r="J12" s="320"/>
    </row>
    <row r="13" spans="1:10" x14ac:dyDescent="0.2">
      <c r="B13" s="321"/>
      <c r="D13" s="321"/>
      <c r="F13" s="321"/>
      <c r="H13" s="321"/>
      <c r="J13" s="321"/>
    </row>
    <row r="14" spans="1:10" x14ac:dyDescent="0.2">
      <c r="B14" s="321"/>
      <c r="D14" s="321"/>
      <c r="F14" s="321"/>
      <c r="H14" s="321"/>
      <c r="J14" s="321"/>
    </row>
    <row r="15" spans="1:10" x14ac:dyDescent="0.2">
      <c r="B15" s="322"/>
      <c r="D15" s="322"/>
      <c r="F15" s="322"/>
      <c r="H15" s="322"/>
      <c r="J15" s="322"/>
    </row>
    <row r="16" spans="1:10" x14ac:dyDescent="0.2">
      <c r="B16" s="182"/>
      <c r="D16" s="182"/>
      <c r="F16" s="182"/>
      <c r="H16" s="182"/>
      <c r="J16" s="182"/>
    </row>
    <row r="17" spans="1:10" x14ac:dyDescent="0.2">
      <c r="A17" s="181" t="s">
        <v>93</v>
      </c>
      <c r="B17" s="182"/>
      <c r="D17" s="182"/>
      <c r="F17" s="182"/>
      <c r="H17" s="182"/>
      <c r="J17" s="182"/>
    </row>
    <row r="19" spans="1:10" x14ac:dyDescent="0.2">
      <c r="B19" s="323" t="s">
        <v>249</v>
      </c>
      <c r="C19" s="324"/>
      <c r="D19" s="324"/>
      <c r="E19" s="324"/>
      <c r="F19" s="324"/>
      <c r="G19" s="324"/>
      <c r="H19" s="324"/>
      <c r="I19" s="324"/>
      <c r="J19" s="325"/>
    </row>
    <row r="20" spans="1:10" x14ac:dyDescent="0.2">
      <c r="B20" s="326"/>
      <c r="C20" s="327"/>
      <c r="D20" s="327"/>
      <c r="E20" s="327"/>
      <c r="F20" s="327"/>
      <c r="G20" s="327"/>
      <c r="H20" s="327"/>
      <c r="I20" s="327"/>
      <c r="J20" s="328"/>
    </row>
    <row r="21" spans="1:10" x14ac:dyDescent="0.2">
      <c r="B21" s="329"/>
      <c r="C21" s="330"/>
      <c r="D21" s="330"/>
      <c r="E21" s="330"/>
      <c r="F21" s="330"/>
      <c r="G21" s="330"/>
      <c r="H21" s="330"/>
      <c r="I21" s="330"/>
      <c r="J21" s="331"/>
    </row>
    <row r="23" spans="1:10" x14ac:dyDescent="0.2">
      <c r="A23" s="181" t="s">
        <v>94</v>
      </c>
    </row>
    <row r="25" spans="1:10" ht="12" customHeight="1" x14ac:dyDescent="0.2">
      <c r="B25" s="311" t="s">
        <v>250</v>
      </c>
      <c r="C25" s="312"/>
      <c r="D25" s="313"/>
      <c r="F25" s="320"/>
      <c r="H25" s="320"/>
      <c r="J25" s="320"/>
    </row>
    <row r="26" spans="1:10" x14ac:dyDescent="0.2">
      <c r="B26" s="314"/>
      <c r="C26" s="315"/>
      <c r="D26" s="316"/>
      <c r="F26" s="321"/>
      <c r="H26" s="321"/>
      <c r="J26" s="321"/>
    </row>
    <row r="27" spans="1:10" x14ac:dyDescent="0.2">
      <c r="B27" s="314"/>
      <c r="C27" s="315"/>
      <c r="D27" s="316"/>
      <c r="F27" s="321"/>
      <c r="H27" s="321"/>
      <c r="J27" s="321"/>
    </row>
    <row r="28" spans="1:10" x14ac:dyDescent="0.2">
      <c r="B28" s="317"/>
      <c r="C28" s="318"/>
      <c r="D28" s="319"/>
      <c r="F28" s="322"/>
      <c r="H28" s="322"/>
      <c r="J28" s="322"/>
    </row>
    <row r="31" spans="1:10" ht="12" customHeight="1" x14ac:dyDescent="0.2">
      <c r="B31" s="311" t="s">
        <v>256</v>
      </c>
      <c r="C31" s="312"/>
      <c r="D31" s="313"/>
      <c r="F31" s="320"/>
      <c r="H31" s="320"/>
      <c r="J31" s="320"/>
    </row>
    <row r="32" spans="1:10" x14ac:dyDescent="0.2">
      <c r="B32" s="314"/>
      <c r="C32" s="315"/>
      <c r="D32" s="316"/>
      <c r="F32" s="321"/>
      <c r="H32" s="321"/>
      <c r="J32" s="321"/>
    </row>
    <row r="33" spans="2:10" x14ac:dyDescent="0.2">
      <c r="B33" s="314"/>
      <c r="C33" s="315"/>
      <c r="D33" s="316"/>
      <c r="F33" s="321"/>
      <c r="H33" s="321"/>
      <c r="J33" s="321"/>
    </row>
    <row r="34" spans="2:10" x14ac:dyDescent="0.2">
      <c r="B34" s="317"/>
      <c r="C34" s="318"/>
      <c r="D34" s="319"/>
      <c r="F34" s="322"/>
      <c r="H34" s="322"/>
      <c r="J34" s="322"/>
    </row>
    <row r="37" spans="2:10" x14ac:dyDescent="0.2">
      <c r="B37" s="320"/>
      <c r="D37" s="320"/>
      <c r="F37" s="320"/>
      <c r="H37" s="320"/>
      <c r="J37" s="320"/>
    </row>
    <row r="38" spans="2:10" x14ac:dyDescent="0.2">
      <c r="B38" s="321"/>
      <c r="D38" s="321"/>
      <c r="F38" s="321"/>
      <c r="H38" s="321"/>
      <c r="J38" s="321"/>
    </row>
    <row r="39" spans="2:10" x14ac:dyDescent="0.2">
      <c r="B39" s="321"/>
      <c r="D39" s="321"/>
      <c r="F39" s="321"/>
      <c r="H39" s="321"/>
      <c r="J39" s="321"/>
    </row>
    <row r="40" spans="2:10" x14ac:dyDescent="0.2">
      <c r="B40" s="322"/>
      <c r="D40" s="322"/>
      <c r="F40" s="322"/>
      <c r="H40" s="322"/>
      <c r="J40" s="322"/>
    </row>
  </sheetData>
  <mergeCells count="24">
    <mergeCell ref="B19:J21"/>
    <mergeCell ref="B25:D28"/>
    <mergeCell ref="B12:B15"/>
    <mergeCell ref="D12:D15"/>
    <mergeCell ref="F12:F15"/>
    <mergeCell ref="H12:H15"/>
    <mergeCell ref="J12:J15"/>
    <mergeCell ref="F25:F28"/>
    <mergeCell ref="H25:H28"/>
    <mergeCell ref="J25:J28"/>
    <mergeCell ref="B6:B9"/>
    <mergeCell ref="D6:D9"/>
    <mergeCell ref="F6:F9"/>
    <mergeCell ref="H6:H9"/>
    <mergeCell ref="J6:J9"/>
    <mergeCell ref="B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workbookViewId="0">
      <selection activeCell="H30" sqref="H30"/>
    </sheetView>
  </sheetViews>
  <sheetFormatPr baseColWidth="10" defaultRowHeight="12" x14ac:dyDescent="0.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256" width="11.42578125" style="181"/>
    <col min="257" max="257" width="4.28515625" style="181" customWidth="1"/>
    <col min="258" max="258" width="18.5703125" style="181" customWidth="1"/>
    <col min="259" max="259" width="4.28515625" style="181" customWidth="1"/>
    <col min="260" max="260" width="18.5703125" style="181" customWidth="1"/>
    <col min="261" max="261" width="4.28515625" style="181" customWidth="1"/>
    <col min="262" max="262" width="18.5703125" style="181" customWidth="1"/>
    <col min="263" max="263" width="4.28515625" style="181" customWidth="1"/>
    <col min="264" max="264" width="18.5703125" style="181" customWidth="1"/>
    <col min="265" max="265" width="4.28515625" style="181" customWidth="1"/>
    <col min="266" max="266" width="18.5703125" style="181" customWidth="1"/>
    <col min="267" max="267" width="4.28515625" style="181" customWidth="1"/>
    <col min="268" max="512" width="11.42578125" style="181"/>
    <col min="513" max="513" width="4.28515625" style="181" customWidth="1"/>
    <col min="514" max="514" width="18.5703125" style="181" customWidth="1"/>
    <col min="515" max="515" width="4.28515625" style="181" customWidth="1"/>
    <col min="516" max="516" width="18.5703125" style="181" customWidth="1"/>
    <col min="517" max="517" width="4.28515625" style="181" customWidth="1"/>
    <col min="518" max="518" width="18.5703125" style="181" customWidth="1"/>
    <col min="519" max="519" width="4.28515625" style="181" customWidth="1"/>
    <col min="520" max="520" width="18.5703125" style="181" customWidth="1"/>
    <col min="521" max="521" width="4.28515625" style="181" customWidth="1"/>
    <col min="522" max="522" width="18.5703125" style="181" customWidth="1"/>
    <col min="523" max="523" width="4.28515625" style="181" customWidth="1"/>
    <col min="524" max="768" width="11.42578125" style="181"/>
    <col min="769" max="769" width="4.28515625" style="181" customWidth="1"/>
    <col min="770" max="770" width="18.5703125" style="181" customWidth="1"/>
    <col min="771" max="771" width="4.28515625" style="181" customWidth="1"/>
    <col min="772" max="772" width="18.5703125" style="181" customWidth="1"/>
    <col min="773" max="773" width="4.28515625" style="181" customWidth="1"/>
    <col min="774" max="774" width="18.5703125" style="181" customWidth="1"/>
    <col min="775" max="775" width="4.28515625" style="181" customWidth="1"/>
    <col min="776" max="776" width="18.5703125" style="181" customWidth="1"/>
    <col min="777" max="777" width="4.28515625" style="181" customWidth="1"/>
    <col min="778" max="778" width="18.5703125" style="181" customWidth="1"/>
    <col min="779" max="779" width="4.28515625" style="181" customWidth="1"/>
    <col min="780" max="1024" width="11.42578125" style="181"/>
    <col min="1025" max="1025" width="4.28515625" style="181" customWidth="1"/>
    <col min="1026" max="1026" width="18.5703125" style="181" customWidth="1"/>
    <col min="1027" max="1027" width="4.28515625" style="181" customWidth="1"/>
    <col min="1028" max="1028" width="18.5703125" style="181" customWidth="1"/>
    <col min="1029" max="1029" width="4.28515625" style="181" customWidth="1"/>
    <col min="1030" max="1030" width="18.5703125" style="181" customWidth="1"/>
    <col min="1031" max="1031" width="4.28515625" style="181" customWidth="1"/>
    <col min="1032" max="1032" width="18.5703125" style="181" customWidth="1"/>
    <col min="1033" max="1033" width="4.28515625" style="181" customWidth="1"/>
    <col min="1034" max="1034" width="18.5703125" style="181" customWidth="1"/>
    <col min="1035" max="1035" width="4.28515625" style="181" customWidth="1"/>
    <col min="1036" max="1280" width="11.42578125" style="181"/>
    <col min="1281" max="1281" width="4.28515625" style="181" customWidth="1"/>
    <col min="1282" max="1282" width="18.5703125" style="181" customWidth="1"/>
    <col min="1283" max="1283" width="4.28515625" style="181" customWidth="1"/>
    <col min="1284" max="1284" width="18.5703125" style="181" customWidth="1"/>
    <col min="1285" max="1285" width="4.28515625" style="181" customWidth="1"/>
    <col min="1286" max="1286" width="18.5703125" style="181" customWidth="1"/>
    <col min="1287" max="1287" width="4.28515625" style="181" customWidth="1"/>
    <col min="1288" max="1288" width="18.5703125" style="181" customWidth="1"/>
    <col min="1289" max="1289" width="4.28515625" style="181" customWidth="1"/>
    <col min="1290" max="1290" width="18.5703125" style="181" customWidth="1"/>
    <col min="1291" max="1291" width="4.28515625" style="181" customWidth="1"/>
    <col min="1292" max="1536" width="11.42578125" style="181"/>
    <col min="1537" max="1537" width="4.28515625" style="181" customWidth="1"/>
    <col min="1538" max="1538" width="18.5703125" style="181" customWidth="1"/>
    <col min="1539" max="1539" width="4.28515625" style="181" customWidth="1"/>
    <col min="1540" max="1540" width="18.5703125" style="181" customWidth="1"/>
    <col min="1541" max="1541" width="4.28515625" style="181" customWidth="1"/>
    <col min="1542" max="1542" width="18.5703125" style="181" customWidth="1"/>
    <col min="1543" max="1543" width="4.28515625" style="181" customWidth="1"/>
    <col min="1544" max="1544" width="18.5703125" style="181" customWidth="1"/>
    <col min="1545" max="1545" width="4.28515625" style="181" customWidth="1"/>
    <col min="1546" max="1546" width="18.5703125" style="181" customWidth="1"/>
    <col min="1547" max="1547" width="4.28515625" style="181" customWidth="1"/>
    <col min="1548" max="1792" width="11.42578125" style="181"/>
    <col min="1793" max="1793" width="4.28515625" style="181" customWidth="1"/>
    <col min="1794" max="1794" width="18.5703125" style="181" customWidth="1"/>
    <col min="1795" max="1795" width="4.28515625" style="181" customWidth="1"/>
    <col min="1796" max="1796" width="18.5703125" style="181" customWidth="1"/>
    <col min="1797" max="1797" width="4.28515625" style="181" customWidth="1"/>
    <col min="1798" max="1798" width="18.5703125" style="181" customWidth="1"/>
    <col min="1799" max="1799" width="4.28515625" style="181" customWidth="1"/>
    <col min="1800" max="1800" width="18.5703125" style="181" customWidth="1"/>
    <col min="1801" max="1801" width="4.28515625" style="181" customWidth="1"/>
    <col min="1802" max="1802" width="18.5703125" style="181" customWidth="1"/>
    <col min="1803" max="1803" width="4.28515625" style="181" customWidth="1"/>
    <col min="1804" max="2048" width="11.42578125" style="181"/>
    <col min="2049" max="2049" width="4.28515625" style="181" customWidth="1"/>
    <col min="2050" max="2050" width="18.5703125" style="181" customWidth="1"/>
    <col min="2051" max="2051" width="4.28515625" style="181" customWidth="1"/>
    <col min="2052" max="2052" width="18.5703125" style="181" customWidth="1"/>
    <col min="2053" max="2053" width="4.28515625" style="181" customWidth="1"/>
    <col min="2054" max="2054" width="18.5703125" style="181" customWidth="1"/>
    <col min="2055" max="2055" width="4.28515625" style="181" customWidth="1"/>
    <col min="2056" max="2056" width="18.5703125" style="181" customWidth="1"/>
    <col min="2057" max="2057" width="4.28515625" style="181" customWidth="1"/>
    <col min="2058" max="2058" width="18.5703125" style="181" customWidth="1"/>
    <col min="2059" max="2059" width="4.28515625" style="181" customWidth="1"/>
    <col min="2060" max="2304" width="11.42578125" style="181"/>
    <col min="2305" max="2305" width="4.28515625" style="181" customWidth="1"/>
    <col min="2306" max="2306" width="18.5703125" style="181" customWidth="1"/>
    <col min="2307" max="2307" width="4.28515625" style="181" customWidth="1"/>
    <col min="2308" max="2308" width="18.5703125" style="181" customWidth="1"/>
    <col min="2309" max="2309" width="4.28515625" style="181" customWidth="1"/>
    <col min="2310" max="2310" width="18.5703125" style="181" customWidth="1"/>
    <col min="2311" max="2311" width="4.28515625" style="181" customWidth="1"/>
    <col min="2312" max="2312" width="18.5703125" style="181" customWidth="1"/>
    <col min="2313" max="2313" width="4.28515625" style="181" customWidth="1"/>
    <col min="2314" max="2314" width="18.5703125" style="181" customWidth="1"/>
    <col min="2315" max="2315" width="4.28515625" style="181" customWidth="1"/>
    <col min="2316" max="2560" width="11.42578125" style="181"/>
    <col min="2561" max="2561" width="4.28515625" style="181" customWidth="1"/>
    <col min="2562" max="2562" width="18.5703125" style="181" customWidth="1"/>
    <col min="2563" max="2563" width="4.28515625" style="181" customWidth="1"/>
    <col min="2564" max="2564" width="18.5703125" style="181" customWidth="1"/>
    <col min="2565" max="2565" width="4.28515625" style="181" customWidth="1"/>
    <col min="2566" max="2566" width="18.5703125" style="181" customWidth="1"/>
    <col min="2567" max="2567" width="4.28515625" style="181" customWidth="1"/>
    <col min="2568" max="2568" width="18.5703125" style="181" customWidth="1"/>
    <col min="2569" max="2569" width="4.28515625" style="181" customWidth="1"/>
    <col min="2570" max="2570" width="18.5703125" style="181" customWidth="1"/>
    <col min="2571" max="2571" width="4.28515625" style="181" customWidth="1"/>
    <col min="2572" max="2816" width="11.42578125" style="181"/>
    <col min="2817" max="2817" width="4.28515625" style="181" customWidth="1"/>
    <col min="2818" max="2818" width="18.5703125" style="181" customWidth="1"/>
    <col min="2819" max="2819" width="4.28515625" style="181" customWidth="1"/>
    <col min="2820" max="2820" width="18.5703125" style="181" customWidth="1"/>
    <col min="2821" max="2821" width="4.28515625" style="181" customWidth="1"/>
    <col min="2822" max="2822" width="18.5703125" style="181" customWidth="1"/>
    <col min="2823" max="2823" width="4.28515625" style="181" customWidth="1"/>
    <col min="2824" max="2824" width="18.5703125" style="181" customWidth="1"/>
    <col min="2825" max="2825" width="4.28515625" style="181" customWidth="1"/>
    <col min="2826" max="2826" width="18.5703125" style="181" customWidth="1"/>
    <col min="2827" max="2827" width="4.28515625" style="181" customWidth="1"/>
    <col min="2828" max="3072" width="11.42578125" style="181"/>
    <col min="3073" max="3073" width="4.28515625" style="181" customWidth="1"/>
    <col min="3074" max="3074" width="18.5703125" style="181" customWidth="1"/>
    <col min="3075" max="3075" width="4.28515625" style="181" customWidth="1"/>
    <col min="3076" max="3076" width="18.5703125" style="181" customWidth="1"/>
    <col min="3077" max="3077" width="4.28515625" style="181" customWidth="1"/>
    <col min="3078" max="3078" width="18.5703125" style="181" customWidth="1"/>
    <col min="3079" max="3079" width="4.28515625" style="181" customWidth="1"/>
    <col min="3080" max="3080" width="18.5703125" style="181" customWidth="1"/>
    <col min="3081" max="3081" width="4.28515625" style="181" customWidth="1"/>
    <col min="3082" max="3082" width="18.5703125" style="181" customWidth="1"/>
    <col min="3083" max="3083" width="4.28515625" style="181" customWidth="1"/>
    <col min="3084" max="3328" width="11.42578125" style="181"/>
    <col min="3329" max="3329" width="4.28515625" style="181" customWidth="1"/>
    <col min="3330" max="3330" width="18.5703125" style="181" customWidth="1"/>
    <col min="3331" max="3331" width="4.28515625" style="181" customWidth="1"/>
    <col min="3332" max="3332" width="18.5703125" style="181" customWidth="1"/>
    <col min="3333" max="3333" width="4.28515625" style="181" customWidth="1"/>
    <col min="3334" max="3334" width="18.5703125" style="181" customWidth="1"/>
    <col min="3335" max="3335" width="4.28515625" style="181" customWidth="1"/>
    <col min="3336" max="3336" width="18.5703125" style="181" customWidth="1"/>
    <col min="3337" max="3337" width="4.28515625" style="181" customWidth="1"/>
    <col min="3338" max="3338" width="18.5703125" style="181" customWidth="1"/>
    <col min="3339" max="3339" width="4.28515625" style="181" customWidth="1"/>
    <col min="3340" max="3584" width="11.42578125" style="181"/>
    <col min="3585" max="3585" width="4.28515625" style="181" customWidth="1"/>
    <col min="3586" max="3586" width="18.5703125" style="181" customWidth="1"/>
    <col min="3587" max="3587" width="4.28515625" style="181" customWidth="1"/>
    <col min="3588" max="3588" width="18.5703125" style="181" customWidth="1"/>
    <col min="3589" max="3589" width="4.28515625" style="181" customWidth="1"/>
    <col min="3590" max="3590" width="18.5703125" style="181" customWidth="1"/>
    <col min="3591" max="3591" width="4.28515625" style="181" customWidth="1"/>
    <col min="3592" max="3592" width="18.5703125" style="181" customWidth="1"/>
    <col min="3593" max="3593" width="4.28515625" style="181" customWidth="1"/>
    <col min="3594" max="3594" width="18.5703125" style="181" customWidth="1"/>
    <col min="3595" max="3595" width="4.28515625" style="181" customWidth="1"/>
    <col min="3596" max="3840" width="11.42578125" style="181"/>
    <col min="3841" max="3841" width="4.28515625" style="181" customWidth="1"/>
    <col min="3842" max="3842" width="18.5703125" style="181" customWidth="1"/>
    <col min="3843" max="3843" width="4.28515625" style="181" customWidth="1"/>
    <col min="3844" max="3844" width="18.5703125" style="181" customWidth="1"/>
    <col min="3845" max="3845" width="4.28515625" style="181" customWidth="1"/>
    <col min="3846" max="3846" width="18.5703125" style="181" customWidth="1"/>
    <col min="3847" max="3847" width="4.28515625" style="181" customWidth="1"/>
    <col min="3848" max="3848" width="18.5703125" style="181" customWidth="1"/>
    <col min="3849" max="3849" width="4.28515625" style="181" customWidth="1"/>
    <col min="3850" max="3850" width="18.5703125" style="181" customWidth="1"/>
    <col min="3851" max="3851" width="4.28515625" style="181" customWidth="1"/>
    <col min="3852" max="4096" width="11.42578125" style="181"/>
    <col min="4097" max="4097" width="4.28515625" style="181" customWidth="1"/>
    <col min="4098" max="4098" width="18.5703125" style="181" customWidth="1"/>
    <col min="4099" max="4099" width="4.28515625" style="181" customWidth="1"/>
    <col min="4100" max="4100" width="18.5703125" style="181" customWidth="1"/>
    <col min="4101" max="4101" width="4.28515625" style="181" customWidth="1"/>
    <col min="4102" max="4102" width="18.5703125" style="181" customWidth="1"/>
    <col min="4103" max="4103" width="4.28515625" style="181" customWidth="1"/>
    <col min="4104" max="4104" width="18.5703125" style="181" customWidth="1"/>
    <col min="4105" max="4105" width="4.28515625" style="181" customWidth="1"/>
    <col min="4106" max="4106" width="18.5703125" style="181" customWidth="1"/>
    <col min="4107" max="4107" width="4.28515625" style="181" customWidth="1"/>
    <col min="4108" max="4352" width="11.42578125" style="181"/>
    <col min="4353" max="4353" width="4.28515625" style="181" customWidth="1"/>
    <col min="4354" max="4354" width="18.5703125" style="181" customWidth="1"/>
    <col min="4355" max="4355" width="4.28515625" style="181" customWidth="1"/>
    <col min="4356" max="4356" width="18.5703125" style="181" customWidth="1"/>
    <col min="4357" max="4357" width="4.28515625" style="181" customWidth="1"/>
    <col min="4358" max="4358" width="18.5703125" style="181" customWidth="1"/>
    <col min="4359" max="4359" width="4.28515625" style="181" customWidth="1"/>
    <col min="4360" max="4360" width="18.5703125" style="181" customWidth="1"/>
    <col min="4361" max="4361" width="4.28515625" style="181" customWidth="1"/>
    <col min="4362" max="4362" width="18.5703125" style="181" customWidth="1"/>
    <col min="4363" max="4363" width="4.28515625" style="181" customWidth="1"/>
    <col min="4364" max="4608" width="11.42578125" style="181"/>
    <col min="4609" max="4609" width="4.28515625" style="181" customWidth="1"/>
    <col min="4610" max="4610" width="18.5703125" style="181" customWidth="1"/>
    <col min="4611" max="4611" width="4.28515625" style="181" customWidth="1"/>
    <col min="4612" max="4612" width="18.5703125" style="181" customWidth="1"/>
    <col min="4613" max="4613" width="4.28515625" style="181" customWidth="1"/>
    <col min="4614" max="4614" width="18.5703125" style="181" customWidth="1"/>
    <col min="4615" max="4615" width="4.28515625" style="181" customWidth="1"/>
    <col min="4616" max="4616" width="18.5703125" style="181" customWidth="1"/>
    <col min="4617" max="4617" width="4.28515625" style="181" customWidth="1"/>
    <col min="4618" max="4618" width="18.5703125" style="181" customWidth="1"/>
    <col min="4619" max="4619" width="4.28515625" style="181" customWidth="1"/>
    <col min="4620" max="4864" width="11.42578125" style="181"/>
    <col min="4865" max="4865" width="4.28515625" style="181" customWidth="1"/>
    <col min="4866" max="4866" width="18.5703125" style="181" customWidth="1"/>
    <col min="4867" max="4867" width="4.28515625" style="181" customWidth="1"/>
    <col min="4868" max="4868" width="18.5703125" style="181" customWidth="1"/>
    <col min="4869" max="4869" width="4.28515625" style="181" customWidth="1"/>
    <col min="4870" max="4870" width="18.5703125" style="181" customWidth="1"/>
    <col min="4871" max="4871" width="4.28515625" style="181" customWidth="1"/>
    <col min="4872" max="4872" width="18.5703125" style="181" customWidth="1"/>
    <col min="4873" max="4873" width="4.28515625" style="181" customWidth="1"/>
    <col min="4874" max="4874" width="18.5703125" style="181" customWidth="1"/>
    <col min="4875" max="4875" width="4.28515625" style="181" customWidth="1"/>
    <col min="4876" max="5120" width="11.42578125" style="181"/>
    <col min="5121" max="5121" width="4.28515625" style="181" customWidth="1"/>
    <col min="5122" max="5122" width="18.5703125" style="181" customWidth="1"/>
    <col min="5123" max="5123" width="4.28515625" style="181" customWidth="1"/>
    <col min="5124" max="5124" width="18.5703125" style="181" customWidth="1"/>
    <col min="5125" max="5125" width="4.28515625" style="181" customWidth="1"/>
    <col min="5126" max="5126" width="18.5703125" style="181" customWidth="1"/>
    <col min="5127" max="5127" width="4.28515625" style="181" customWidth="1"/>
    <col min="5128" max="5128" width="18.5703125" style="181" customWidth="1"/>
    <col min="5129" max="5129" width="4.28515625" style="181" customWidth="1"/>
    <col min="5130" max="5130" width="18.5703125" style="181" customWidth="1"/>
    <col min="5131" max="5131" width="4.28515625" style="181" customWidth="1"/>
    <col min="5132" max="5376" width="11.42578125" style="181"/>
    <col min="5377" max="5377" width="4.28515625" style="181" customWidth="1"/>
    <col min="5378" max="5378" width="18.5703125" style="181" customWidth="1"/>
    <col min="5379" max="5379" width="4.28515625" style="181" customWidth="1"/>
    <col min="5380" max="5380" width="18.5703125" style="181" customWidth="1"/>
    <col min="5381" max="5381" width="4.28515625" style="181" customWidth="1"/>
    <col min="5382" max="5382" width="18.5703125" style="181" customWidth="1"/>
    <col min="5383" max="5383" width="4.28515625" style="181" customWidth="1"/>
    <col min="5384" max="5384" width="18.5703125" style="181" customWidth="1"/>
    <col min="5385" max="5385" width="4.28515625" style="181" customWidth="1"/>
    <col min="5386" max="5386" width="18.5703125" style="181" customWidth="1"/>
    <col min="5387" max="5387" width="4.28515625" style="181" customWidth="1"/>
    <col min="5388" max="5632" width="11.42578125" style="181"/>
    <col min="5633" max="5633" width="4.28515625" style="181" customWidth="1"/>
    <col min="5634" max="5634" width="18.5703125" style="181" customWidth="1"/>
    <col min="5635" max="5635" width="4.28515625" style="181" customWidth="1"/>
    <col min="5636" max="5636" width="18.5703125" style="181" customWidth="1"/>
    <col min="5637" max="5637" width="4.28515625" style="181" customWidth="1"/>
    <col min="5638" max="5638" width="18.5703125" style="181" customWidth="1"/>
    <col min="5639" max="5639" width="4.28515625" style="181" customWidth="1"/>
    <col min="5640" max="5640" width="18.5703125" style="181" customWidth="1"/>
    <col min="5641" max="5641" width="4.28515625" style="181" customWidth="1"/>
    <col min="5642" max="5642" width="18.5703125" style="181" customWidth="1"/>
    <col min="5643" max="5643" width="4.28515625" style="181" customWidth="1"/>
    <col min="5644" max="5888" width="11.42578125" style="181"/>
    <col min="5889" max="5889" width="4.28515625" style="181" customWidth="1"/>
    <col min="5890" max="5890" width="18.5703125" style="181" customWidth="1"/>
    <col min="5891" max="5891" width="4.28515625" style="181" customWidth="1"/>
    <col min="5892" max="5892" width="18.5703125" style="181" customWidth="1"/>
    <col min="5893" max="5893" width="4.28515625" style="181" customWidth="1"/>
    <col min="5894" max="5894" width="18.5703125" style="181" customWidth="1"/>
    <col min="5895" max="5895" width="4.28515625" style="181" customWidth="1"/>
    <col min="5896" max="5896" width="18.5703125" style="181" customWidth="1"/>
    <col min="5897" max="5897" width="4.28515625" style="181" customWidth="1"/>
    <col min="5898" max="5898" width="18.5703125" style="181" customWidth="1"/>
    <col min="5899" max="5899" width="4.28515625" style="181" customWidth="1"/>
    <col min="5900" max="6144" width="11.42578125" style="181"/>
    <col min="6145" max="6145" width="4.28515625" style="181" customWidth="1"/>
    <col min="6146" max="6146" width="18.5703125" style="181" customWidth="1"/>
    <col min="6147" max="6147" width="4.28515625" style="181" customWidth="1"/>
    <col min="6148" max="6148" width="18.5703125" style="181" customWidth="1"/>
    <col min="6149" max="6149" width="4.28515625" style="181" customWidth="1"/>
    <col min="6150" max="6150" width="18.5703125" style="181" customWidth="1"/>
    <col min="6151" max="6151" width="4.28515625" style="181" customWidth="1"/>
    <col min="6152" max="6152" width="18.5703125" style="181" customWidth="1"/>
    <col min="6153" max="6153" width="4.28515625" style="181" customWidth="1"/>
    <col min="6154" max="6154" width="18.5703125" style="181" customWidth="1"/>
    <col min="6155" max="6155" width="4.28515625" style="181" customWidth="1"/>
    <col min="6156" max="6400" width="11.42578125" style="181"/>
    <col min="6401" max="6401" width="4.28515625" style="181" customWidth="1"/>
    <col min="6402" max="6402" width="18.5703125" style="181" customWidth="1"/>
    <col min="6403" max="6403" width="4.28515625" style="181" customWidth="1"/>
    <col min="6404" max="6404" width="18.5703125" style="181" customWidth="1"/>
    <col min="6405" max="6405" width="4.28515625" style="181" customWidth="1"/>
    <col min="6406" max="6406" width="18.5703125" style="181" customWidth="1"/>
    <col min="6407" max="6407" width="4.28515625" style="181" customWidth="1"/>
    <col min="6408" max="6408" width="18.5703125" style="181" customWidth="1"/>
    <col min="6409" max="6409" width="4.28515625" style="181" customWidth="1"/>
    <col min="6410" max="6410" width="18.5703125" style="181" customWidth="1"/>
    <col min="6411" max="6411" width="4.28515625" style="181" customWidth="1"/>
    <col min="6412" max="6656" width="11.42578125" style="181"/>
    <col min="6657" max="6657" width="4.28515625" style="181" customWidth="1"/>
    <col min="6658" max="6658" width="18.5703125" style="181" customWidth="1"/>
    <col min="6659" max="6659" width="4.28515625" style="181" customWidth="1"/>
    <col min="6660" max="6660" width="18.5703125" style="181" customWidth="1"/>
    <col min="6661" max="6661" width="4.28515625" style="181" customWidth="1"/>
    <col min="6662" max="6662" width="18.5703125" style="181" customWidth="1"/>
    <col min="6663" max="6663" width="4.28515625" style="181" customWidth="1"/>
    <col min="6664" max="6664" width="18.5703125" style="181" customWidth="1"/>
    <col min="6665" max="6665" width="4.28515625" style="181" customWidth="1"/>
    <col min="6666" max="6666" width="18.5703125" style="181" customWidth="1"/>
    <col min="6667" max="6667" width="4.28515625" style="181" customWidth="1"/>
    <col min="6668" max="6912" width="11.42578125" style="181"/>
    <col min="6913" max="6913" width="4.28515625" style="181" customWidth="1"/>
    <col min="6914" max="6914" width="18.5703125" style="181" customWidth="1"/>
    <col min="6915" max="6915" width="4.28515625" style="181" customWidth="1"/>
    <col min="6916" max="6916" width="18.5703125" style="181" customWidth="1"/>
    <col min="6917" max="6917" width="4.28515625" style="181" customWidth="1"/>
    <col min="6918" max="6918" width="18.5703125" style="181" customWidth="1"/>
    <col min="6919" max="6919" width="4.28515625" style="181" customWidth="1"/>
    <col min="6920" max="6920" width="18.5703125" style="181" customWidth="1"/>
    <col min="6921" max="6921" width="4.28515625" style="181" customWidth="1"/>
    <col min="6922" max="6922" width="18.5703125" style="181" customWidth="1"/>
    <col min="6923" max="6923" width="4.28515625" style="181" customWidth="1"/>
    <col min="6924" max="7168" width="11.42578125" style="181"/>
    <col min="7169" max="7169" width="4.28515625" style="181" customWidth="1"/>
    <col min="7170" max="7170" width="18.5703125" style="181" customWidth="1"/>
    <col min="7171" max="7171" width="4.28515625" style="181" customWidth="1"/>
    <col min="7172" max="7172" width="18.5703125" style="181" customWidth="1"/>
    <col min="7173" max="7173" width="4.28515625" style="181" customWidth="1"/>
    <col min="7174" max="7174" width="18.5703125" style="181" customWidth="1"/>
    <col min="7175" max="7175" width="4.28515625" style="181" customWidth="1"/>
    <col min="7176" max="7176" width="18.5703125" style="181" customWidth="1"/>
    <col min="7177" max="7177" width="4.28515625" style="181" customWidth="1"/>
    <col min="7178" max="7178" width="18.5703125" style="181" customWidth="1"/>
    <col min="7179" max="7179" width="4.28515625" style="181" customWidth="1"/>
    <col min="7180" max="7424" width="11.42578125" style="181"/>
    <col min="7425" max="7425" width="4.28515625" style="181" customWidth="1"/>
    <col min="7426" max="7426" width="18.5703125" style="181" customWidth="1"/>
    <col min="7427" max="7427" width="4.28515625" style="181" customWidth="1"/>
    <col min="7428" max="7428" width="18.5703125" style="181" customWidth="1"/>
    <col min="7429" max="7429" width="4.28515625" style="181" customWidth="1"/>
    <col min="7430" max="7430" width="18.5703125" style="181" customWidth="1"/>
    <col min="7431" max="7431" width="4.28515625" style="181" customWidth="1"/>
    <col min="7432" max="7432" width="18.5703125" style="181" customWidth="1"/>
    <col min="7433" max="7433" width="4.28515625" style="181" customWidth="1"/>
    <col min="7434" max="7434" width="18.5703125" style="181" customWidth="1"/>
    <col min="7435" max="7435" width="4.28515625" style="181" customWidth="1"/>
    <col min="7436" max="7680" width="11.42578125" style="181"/>
    <col min="7681" max="7681" width="4.28515625" style="181" customWidth="1"/>
    <col min="7682" max="7682" width="18.5703125" style="181" customWidth="1"/>
    <col min="7683" max="7683" width="4.28515625" style="181" customWidth="1"/>
    <col min="7684" max="7684" width="18.5703125" style="181" customWidth="1"/>
    <col min="7685" max="7685" width="4.28515625" style="181" customWidth="1"/>
    <col min="7686" max="7686" width="18.5703125" style="181" customWidth="1"/>
    <col min="7687" max="7687" width="4.28515625" style="181" customWidth="1"/>
    <col min="7688" max="7688" width="18.5703125" style="181" customWidth="1"/>
    <col min="7689" max="7689" width="4.28515625" style="181" customWidth="1"/>
    <col min="7690" max="7690" width="18.5703125" style="181" customWidth="1"/>
    <col min="7691" max="7691" width="4.28515625" style="181" customWidth="1"/>
    <col min="7692" max="7936" width="11.42578125" style="181"/>
    <col min="7937" max="7937" width="4.28515625" style="181" customWidth="1"/>
    <col min="7938" max="7938" width="18.5703125" style="181" customWidth="1"/>
    <col min="7939" max="7939" width="4.28515625" style="181" customWidth="1"/>
    <col min="7940" max="7940" width="18.5703125" style="181" customWidth="1"/>
    <col min="7941" max="7941" width="4.28515625" style="181" customWidth="1"/>
    <col min="7942" max="7942" width="18.5703125" style="181" customWidth="1"/>
    <col min="7943" max="7943" width="4.28515625" style="181" customWidth="1"/>
    <col min="7944" max="7944" width="18.5703125" style="181" customWidth="1"/>
    <col min="7945" max="7945" width="4.28515625" style="181" customWidth="1"/>
    <col min="7946" max="7946" width="18.5703125" style="181" customWidth="1"/>
    <col min="7947" max="7947" width="4.28515625" style="181" customWidth="1"/>
    <col min="7948" max="8192" width="11.42578125" style="181"/>
    <col min="8193" max="8193" width="4.28515625" style="181" customWidth="1"/>
    <col min="8194" max="8194" width="18.5703125" style="181" customWidth="1"/>
    <col min="8195" max="8195" width="4.28515625" style="181" customWidth="1"/>
    <col min="8196" max="8196" width="18.5703125" style="181" customWidth="1"/>
    <col min="8197" max="8197" width="4.28515625" style="181" customWidth="1"/>
    <col min="8198" max="8198" width="18.5703125" style="181" customWidth="1"/>
    <col min="8199" max="8199" width="4.28515625" style="181" customWidth="1"/>
    <col min="8200" max="8200" width="18.5703125" style="181" customWidth="1"/>
    <col min="8201" max="8201" width="4.28515625" style="181" customWidth="1"/>
    <col min="8202" max="8202" width="18.5703125" style="181" customWidth="1"/>
    <col min="8203" max="8203" width="4.28515625" style="181" customWidth="1"/>
    <col min="8204" max="8448" width="11.42578125" style="181"/>
    <col min="8449" max="8449" width="4.28515625" style="181" customWidth="1"/>
    <col min="8450" max="8450" width="18.5703125" style="181" customWidth="1"/>
    <col min="8451" max="8451" width="4.28515625" style="181" customWidth="1"/>
    <col min="8452" max="8452" width="18.5703125" style="181" customWidth="1"/>
    <col min="8453" max="8453" width="4.28515625" style="181" customWidth="1"/>
    <col min="8454" max="8454" width="18.5703125" style="181" customWidth="1"/>
    <col min="8455" max="8455" width="4.28515625" style="181" customWidth="1"/>
    <col min="8456" max="8456" width="18.5703125" style="181" customWidth="1"/>
    <col min="8457" max="8457" width="4.28515625" style="181" customWidth="1"/>
    <col min="8458" max="8458" width="18.5703125" style="181" customWidth="1"/>
    <col min="8459" max="8459" width="4.28515625" style="181" customWidth="1"/>
    <col min="8460" max="8704" width="11.42578125" style="181"/>
    <col min="8705" max="8705" width="4.28515625" style="181" customWidth="1"/>
    <col min="8706" max="8706" width="18.5703125" style="181" customWidth="1"/>
    <col min="8707" max="8707" width="4.28515625" style="181" customWidth="1"/>
    <col min="8708" max="8708" width="18.5703125" style="181" customWidth="1"/>
    <col min="8709" max="8709" width="4.28515625" style="181" customWidth="1"/>
    <col min="8710" max="8710" width="18.5703125" style="181" customWidth="1"/>
    <col min="8711" max="8711" width="4.28515625" style="181" customWidth="1"/>
    <col min="8712" max="8712" width="18.5703125" style="181" customWidth="1"/>
    <col min="8713" max="8713" width="4.28515625" style="181" customWidth="1"/>
    <col min="8714" max="8714" width="18.5703125" style="181" customWidth="1"/>
    <col min="8715" max="8715" width="4.28515625" style="181" customWidth="1"/>
    <col min="8716" max="8960" width="11.42578125" style="181"/>
    <col min="8961" max="8961" width="4.28515625" style="181" customWidth="1"/>
    <col min="8962" max="8962" width="18.5703125" style="181" customWidth="1"/>
    <col min="8963" max="8963" width="4.28515625" style="181" customWidth="1"/>
    <col min="8964" max="8964" width="18.5703125" style="181" customWidth="1"/>
    <col min="8965" max="8965" width="4.28515625" style="181" customWidth="1"/>
    <col min="8966" max="8966" width="18.5703125" style="181" customWidth="1"/>
    <col min="8967" max="8967" width="4.28515625" style="181" customWidth="1"/>
    <col min="8968" max="8968" width="18.5703125" style="181" customWidth="1"/>
    <col min="8969" max="8969" width="4.28515625" style="181" customWidth="1"/>
    <col min="8970" max="8970" width="18.5703125" style="181" customWidth="1"/>
    <col min="8971" max="8971" width="4.28515625" style="181" customWidth="1"/>
    <col min="8972" max="9216" width="11.42578125" style="181"/>
    <col min="9217" max="9217" width="4.28515625" style="181" customWidth="1"/>
    <col min="9218" max="9218" width="18.5703125" style="181" customWidth="1"/>
    <col min="9219" max="9219" width="4.28515625" style="181" customWidth="1"/>
    <col min="9220" max="9220" width="18.5703125" style="181" customWidth="1"/>
    <col min="9221" max="9221" width="4.28515625" style="181" customWidth="1"/>
    <col min="9222" max="9222" width="18.5703125" style="181" customWidth="1"/>
    <col min="9223" max="9223" width="4.28515625" style="181" customWidth="1"/>
    <col min="9224" max="9224" width="18.5703125" style="181" customWidth="1"/>
    <col min="9225" max="9225" width="4.28515625" style="181" customWidth="1"/>
    <col min="9226" max="9226" width="18.5703125" style="181" customWidth="1"/>
    <col min="9227" max="9227" width="4.28515625" style="181" customWidth="1"/>
    <col min="9228" max="9472" width="11.42578125" style="181"/>
    <col min="9473" max="9473" width="4.28515625" style="181" customWidth="1"/>
    <col min="9474" max="9474" width="18.5703125" style="181" customWidth="1"/>
    <col min="9475" max="9475" width="4.28515625" style="181" customWidth="1"/>
    <col min="9476" max="9476" width="18.5703125" style="181" customWidth="1"/>
    <col min="9477" max="9477" width="4.28515625" style="181" customWidth="1"/>
    <col min="9478" max="9478" width="18.5703125" style="181" customWidth="1"/>
    <col min="9479" max="9479" width="4.28515625" style="181" customWidth="1"/>
    <col min="9480" max="9480" width="18.5703125" style="181" customWidth="1"/>
    <col min="9481" max="9481" width="4.28515625" style="181" customWidth="1"/>
    <col min="9482" max="9482" width="18.5703125" style="181" customWidth="1"/>
    <col min="9483" max="9483" width="4.28515625" style="181" customWidth="1"/>
    <col min="9484" max="9728" width="11.42578125" style="181"/>
    <col min="9729" max="9729" width="4.28515625" style="181" customWidth="1"/>
    <col min="9730" max="9730" width="18.5703125" style="181" customWidth="1"/>
    <col min="9731" max="9731" width="4.28515625" style="181" customWidth="1"/>
    <col min="9732" max="9732" width="18.5703125" style="181" customWidth="1"/>
    <col min="9733" max="9733" width="4.28515625" style="181" customWidth="1"/>
    <col min="9734" max="9734" width="18.5703125" style="181" customWidth="1"/>
    <col min="9735" max="9735" width="4.28515625" style="181" customWidth="1"/>
    <col min="9736" max="9736" width="18.5703125" style="181" customWidth="1"/>
    <col min="9737" max="9737" width="4.28515625" style="181" customWidth="1"/>
    <col min="9738" max="9738" width="18.5703125" style="181" customWidth="1"/>
    <col min="9739" max="9739" width="4.28515625" style="181" customWidth="1"/>
    <col min="9740" max="9984" width="11.42578125" style="181"/>
    <col min="9985" max="9985" width="4.28515625" style="181" customWidth="1"/>
    <col min="9986" max="9986" width="18.5703125" style="181" customWidth="1"/>
    <col min="9987" max="9987" width="4.28515625" style="181" customWidth="1"/>
    <col min="9988" max="9988" width="18.5703125" style="181" customWidth="1"/>
    <col min="9989" max="9989" width="4.28515625" style="181" customWidth="1"/>
    <col min="9990" max="9990" width="18.5703125" style="181" customWidth="1"/>
    <col min="9991" max="9991" width="4.28515625" style="181" customWidth="1"/>
    <col min="9992" max="9992" width="18.5703125" style="181" customWidth="1"/>
    <col min="9993" max="9993" width="4.28515625" style="181" customWidth="1"/>
    <col min="9994" max="9994" width="18.5703125" style="181" customWidth="1"/>
    <col min="9995" max="9995" width="4.28515625" style="181" customWidth="1"/>
    <col min="9996" max="10240" width="11.42578125" style="181"/>
    <col min="10241" max="10241" width="4.28515625" style="181" customWidth="1"/>
    <col min="10242" max="10242" width="18.5703125" style="181" customWidth="1"/>
    <col min="10243" max="10243" width="4.28515625" style="181" customWidth="1"/>
    <col min="10244" max="10244" width="18.5703125" style="181" customWidth="1"/>
    <col min="10245" max="10245" width="4.28515625" style="181" customWidth="1"/>
    <col min="10246" max="10246" width="18.5703125" style="181" customWidth="1"/>
    <col min="10247" max="10247" width="4.28515625" style="181" customWidth="1"/>
    <col min="10248" max="10248" width="18.5703125" style="181" customWidth="1"/>
    <col min="10249" max="10249" width="4.28515625" style="181" customWidth="1"/>
    <col min="10250" max="10250" width="18.5703125" style="181" customWidth="1"/>
    <col min="10251" max="10251" width="4.28515625" style="181" customWidth="1"/>
    <col min="10252" max="10496" width="11.42578125" style="181"/>
    <col min="10497" max="10497" width="4.28515625" style="181" customWidth="1"/>
    <col min="10498" max="10498" width="18.5703125" style="181" customWidth="1"/>
    <col min="10499" max="10499" width="4.28515625" style="181" customWidth="1"/>
    <col min="10500" max="10500" width="18.5703125" style="181" customWidth="1"/>
    <col min="10501" max="10501" width="4.28515625" style="181" customWidth="1"/>
    <col min="10502" max="10502" width="18.5703125" style="181" customWidth="1"/>
    <col min="10503" max="10503" width="4.28515625" style="181" customWidth="1"/>
    <col min="10504" max="10504" width="18.5703125" style="181" customWidth="1"/>
    <col min="10505" max="10505" width="4.28515625" style="181" customWidth="1"/>
    <col min="10506" max="10506" width="18.5703125" style="181" customWidth="1"/>
    <col min="10507" max="10507" width="4.28515625" style="181" customWidth="1"/>
    <col min="10508" max="10752" width="11.42578125" style="181"/>
    <col min="10753" max="10753" width="4.28515625" style="181" customWidth="1"/>
    <col min="10754" max="10754" width="18.5703125" style="181" customWidth="1"/>
    <col min="10755" max="10755" width="4.28515625" style="181" customWidth="1"/>
    <col min="10756" max="10756" width="18.5703125" style="181" customWidth="1"/>
    <col min="10757" max="10757" width="4.28515625" style="181" customWidth="1"/>
    <col min="10758" max="10758" width="18.5703125" style="181" customWidth="1"/>
    <col min="10759" max="10759" width="4.28515625" style="181" customWidth="1"/>
    <col min="10760" max="10760" width="18.5703125" style="181" customWidth="1"/>
    <col min="10761" max="10761" width="4.28515625" style="181" customWidth="1"/>
    <col min="10762" max="10762" width="18.5703125" style="181" customWidth="1"/>
    <col min="10763" max="10763" width="4.28515625" style="181" customWidth="1"/>
    <col min="10764" max="11008" width="11.42578125" style="181"/>
    <col min="11009" max="11009" width="4.28515625" style="181" customWidth="1"/>
    <col min="11010" max="11010" width="18.5703125" style="181" customWidth="1"/>
    <col min="11011" max="11011" width="4.28515625" style="181" customWidth="1"/>
    <col min="11012" max="11012" width="18.5703125" style="181" customWidth="1"/>
    <col min="11013" max="11013" width="4.28515625" style="181" customWidth="1"/>
    <col min="11014" max="11014" width="18.5703125" style="181" customWidth="1"/>
    <col min="11015" max="11015" width="4.28515625" style="181" customWidth="1"/>
    <col min="11016" max="11016" width="18.5703125" style="181" customWidth="1"/>
    <col min="11017" max="11017" width="4.28515625" style="181" customWidth="1"/>
    <col min="11018" max="11018" width="18.5703125" style="181" customWidth="1"/>
    <col min="11019" max="11019" width="4.28515625" style="181" customWidth="1"/>
    <col min="11020" max="11264" width="11.42578125" style="181"/>
    <col min="11265" max="11265" width="4.28515625" style="181" customWidth="1"/>
    <col min="11266" max="11266" width="18.5703125" style="181" customWidth="1"/>
    <col min="11267" max="11267" width="4.28515625" style="181" customWidth="1"/>
    <col min="11268" max="11268" width="18.5703125" style="181" customWidth="1"/>
    <col min="11269" max="11269" width="4.28515625" style="181" customWidth="1"/>
    <col min="11270" max="11270" width="18.5703125" style="181" customWidth="1"/>
    <col min="11271" max="11271" width="4.28515625" style="181" customWidth="1"/>
    <col min="11272" max="11272" width="18.5703125" style="181" customWidth="1"/>
    <col min="11273" max="11273" width="4.28515625" style="181" customWidth="1"/>
    <col min="11274" max="11274" width="18.5703125" style="181" customWidth="1"/>
    <col min="11275" max="11275" width="4.28515625" style="181" customWidth="1"/>
    <col min="11276" max="11520" width="11.42578125" style="181"/>
    <col min="11521" max="11521" width="4.28515625" style="181" customWidth="1"/>
    <col min="11522" max="11522" width="18.5703125" style="181" customWidth="1"/>
    <col min="11523" max="11523" width="4.28515625" style="181" customWidth="1"/>
    <col min="11524" max="11524" width="18.5703125" style="181" customWidth="1"/>
    <col min="11525" max="11525" width="4.28515625" style="181" customWidth="1"/>
    <col min="11526" max="11526" width="18.5703125" style="181" customWidth="1"/>
    <col min="11527" max="11527" width="4.28515625" style="181" customWidth="1"/>
    <col min="11528" max="11528" width="18.5703125" style="181" customWidth="1"/>
    <col min="11529" max="11529" width="4.28515625" style="181" customWidth="1"/>
    <col min="11530" max="11530" width="18.5703125" style="181" customWidth="1"/>
    <col min="11531" max="11531" width="4.28515625" style="181" customWidth="1"/>
    <col min="11532" max="11776" width="11.42578125" style="181"/>
    <col min="11777" max="11777" width="4.28515625" style="181" customWidth="1"/>
    <col min="11778" max="11778" width="18.5703125" style="181" customWidth="1"/>
    <col min="11779" max="11779" width="4.28515625" style="181" customWidth="1"/>
    <col min="11780" max="11780" width="18.5703125" style="181" customWidth="1"/>
    <col min="11781" max="11781" width="4.28515625" style="181" customWidth="1"/>
    <col min="11782" max="11782" width="18.5703125" style="181" customWidth="1"/>
    <col min="11783" max="11783" width="4.28515625" style="181" customWidth="1"/>
    <col min="11784" max="11784" width="18.5703125" style="181" customWidth="1"/>
    <col min="11785" max="11785" width="4.28515625" style="181" customWidth="1"/>
    <col min="11786" max="11786" width="18.5703125" style="181" customWidth="1"/>
    <col min="11787" max="11787" width="4.28515625" style="181" customWidth="1"/>
    <col min="11788" max="12032" width="11.42578125" style="181"/>
    <col min="12033" max="12033" width="4.28515625" style="181" customWidth="1"/>
    <col min="12034" max="12034" width="18.5703125" style="181" customWidth="1"/>
    <col min="12035" max="12035" width="4.28515625" style="181" customWidth="1"/>
    <col min="12036" max="12036" width="18.5703125" style="181" customWidth="1"/>
    <col min="12037" max="12037" width="4.28515625" style="181" customWidth="1"/>
    <col min="12038" max="12038" width="18.5703125" style="181" customWidth="1"/>
    <col min="12039" max="12039" width="4.28515625" style="181" customWidth="1"/>
    <col min="12040" max="12040" width="18.5703125" style="181" customWidth="1"/>
    <col min="12041" max="12041" width="4.28515625" style="181" customWidth="1"/>
    <col min="12042" max="12042" width="18.5703125" style="181" customWidth="1"/>
    <col min="12043" max="12043" width="4.28515625" style="181" customWidth="1"/>
    <col min="12044" max="12288" width="11.42578125" style="181"/>
    <col min="12289" max="12289" width="4.28515625" style="181" customWidth="1"/>
    <col min="12290" max="12290" width="18.5703125" style="181" customWidth="1"/>
    <col min="12291" max="12291" width="4.28515625" style="181" customWidth="1"/>
    <col min="12292" max="12292" width="18.5703125" style="181" customWidth="1"/>
    <col min="12293" max="12293" width="4.28515625" style="181" customWidth="1"/>
    <col min="12294" max="12294" width="18.5703125" style="181" customWidth="1"/>
    <col min="12295" max="12295" width="4.28515625" style="181" customWidth="1"/>
    <col min="12296" max="12296" width="18.5703125" style="181" customWidth="1"/>
    <col min="12297" max="12297" width="4.28515625" style="181" customWidth="1"/>
    <col min="12298" max="12298" width="18.5703125" style="181" customWidth="1"/>
    <col min="12299" max="12299" width="4.28515625" style="181" customWidth="1"/>
    <col min="12300" max="12544" width="11.42578125" style="181"/>
    <col min="12545" max="12545" width="4.28515625" style="181" customWidth="1"/>
    <col min="12546" max="12546" width="18.5703125" style="181" customWidth="1"/>
    <col min="12547" max="12547" width="4.28515625" style="181" customWidth="1"/>
    <col min="12548" max="12548" width="18.5703125" style="181" customWidth="1"/>
    <col min="12549" max="12549" width="4.28515625" style="181" customWidth="1"/>
    <col min="12550" max="12550" width="18.5703125" style="181" customWidth="1"/>
    <col min="12551" max="12551" width="4.28515625" style="181" customWidth="1"/>
    <col min="12552" max="12552" width="18.5703125" style="181" customWidth="1"/>
    <col min="12553" max="12553" width="4.28515625" style="181" customWidth="1"/>
    <col min="12554" max="12554" width="18.5703125" style="181" customWidth="1"/>
    <col min="12555" max="12555" width="4.28515625" style="181" customWidth="1"/>
    <col min="12556" max="12800" width="11.42578125" style="181"/>
    <col min="12801" max="12801" width="4.28515625" style="181" customWidth="1"/>
    <col min="12802" max="12802" width="18.5703125" style="181" customWidth="1"/>
    <col min="12803" max="12803" width="4.28515625" style="181" customWidth="1"/>
    <col min="12804" max="12804" width="18.5703125" style="181" customWidth="1"/>
    <col min="12805" max="12805" width="4.28515625" style="181" customWidth="1"/>
    <col min="12806" max="12806" width="18.5703125" style="181" customWidth="1"/>
    <col min="12807" max="12807" width="4.28515625" style="181" customWidth="1"/>
    <col min="12808" max="12808" width="18.5703125" style="181" customWidth="1"/>
    <col min="12809" max="12809" width="4.28515625" style="181" customWidth="1"/>
    <col min="12810" max="12810" width="18.5703125" style="181" customWidth="1"/>
    <col min="12811" max="12811" width="4.28515625" style="181" customWidth="1"/>
    <col min="12812" max="13056" width="11.42578125" style="181"/>
    <col min="13057" max="13057" width="4.28515625" style="181" customWidth="1"/>
    <col min="13058" max="13058" width="18.5703125" style="181" customWidth="1"/>
    <col min="13059" max="13059" width="4.28515625" style="181" customWidth="1"/>
    <col min="13060" max="13060" width="18.5703125" style="181" customWidth="1"/>
    <col min="13061" max="13061" width="4.28515625" style="181" customWidth="1"/>
    <col min="13062" max="13062" width="18.5703125" style="181" customWidth="1"/>
    <col min="13063" max="13063" width="4.28515625" style="181" customWidth="1"/>
    <col min="13064" max="13064" width="18.5703125" style="181" customWidth="1"/>
    <col min="13065" max="13065" width="4.28515625" style="181" customWidth="1"/>
    <col min="13066" max="13066" width="18.5703125" style="181" customWidth="1"/>
    <col min="13067" max="13067" width="4.28515625" style="181" customWidth="1"/>
    <col min="13068" max="13312" width="11.42578125" style="181"/>
    <col min="13313" max="13313" width="4.28515625" style="181" customWidth="1"/>
    <col min="13314" max="13314" width="18.5703125" style="181" customWidth="1"/>
    <col min="13315" max="13315" width="4.28515625" style="181" customWidth="1"/>
    <col min="13316" max="13316" width="18.5703125" style="181" customWidth="1"/>
    <col min="13317" max="13317" width="4.28515625" style="181" customWidth="1"/>
    <col min="13318" max="13318" width="18.5703125" style="181" customWidth="1"/>
    <col min="13319" max="13319" width="4.28515625" style="181" customWidth="1"/>
    <col min="13320" max="13320" width="18.5703125" style="181" customWidth="1"/>
    <col min="13321" max="13321" width="4.28515625" style="181" customWidth="1"/>
    <col min="13322" max="13322" width="18.5703125" style="181" customWidth="1"/>
    <col min="13323" max="13323" width="4.28515625" style="181" customWidth="1"/>
    <col min="13324" max="13568" width="11.42578125" style="181"/>
    <col min="13569" max="13569" width="4.28515625" style="181" customWidth="1"/>
    <col min="13570" max="13570" width="18.5703125" style="181" customWidth="1"/>
    <col min="13571" max="13571" width="4.28515625" style="181" customWidth="1"/>
    <col min="13572" max="13572" width="18.5703125" style="181" customWidth="1"/>
    <col min="13573" max="13573" width="4.28515625" style="181" customWidth="1"/>
    <col min="13574" max="13574" width="18.5703125" style="181" customWidth="1"/>
    <col min="13575" max="13575" width="4.28515625" style="181" customWidth="1"/>
    <col min="13576" max="13576" width="18.5703125" style="181" customWidth="1"/>
    <col min="13577" max="13577" width="4.28515625" style="181" customWidth="1"/>
    <col min="13578" max="13578" width="18.5703125" style="181" customWidth="1"/>
    <col min="13579" max="13579" width="4.28515625" style="181" customWidth="1"/>
    <col min="13580" max="13824" width="11.42578125" style="181"/>
    <col min="13825" max="13825" width="4.28515625" style="181" customWidth="1"/>
    <col min="13826" max="13826" width="18.5703125" style="181" customWidth="1"/>
    <col min="13827" max="13827" width="4.28515625" style="181" customWidth="1"/>
    <col min="13828" max="13828" width="18.5703125" style="181" customWidth="1"/>
    <col min="13829" max="13829" width="4.28515625" style="181" customWidth="1"/>
    <col min="13830" max="13830" width="18.5703125" style="181" customWidth="1"/>
    <col min="13831" max="13831" width="4.28515625" style="181" customWidth="1"/>
    <col min="13832" max="13832" width="18.5703125" style="181" customWidth="1"/>
    <col min="13833" max="13833" width="4.28515625" style="181" customWidth="1"/>
    <col min="13834" max="13834" width="18.5703125" style="181" customWidth="1"/>
    <col min="13835" max="13835" width="4.28515625" style="181" customWidth="1"/>
    <col min="13836" max="14080" width="11.42578125" style="181"/>
    <col min="14081" max="14081" width="4.28515625" style="181" customWidth="1"/>
    <col min="14082" max="14082" width="18.5703125" style="181" customWidth="1"/>
    <col min="14083" max="14083" width="4.28515625" style="181" customWidth="1"/>
    <col min="14084" max="14084" width="18.5703125" style="181" customWidth="1"/>
    <col min="14085" max="14085" width="4.28515625" style="181" customWidth="1"/>
    <col min="14086" max="14086" width="18.5703125" style="181" customWidth="1"/>
    <col min="14087" max="14087" width="4.28515625" style="181" customWidth="1"/>
    <col min="14088" max="14088" width="18.5703125" style="181" customWidth="1"/>
    <col min="14089" max="14089" width="4.28515625" style="181" customWidth="1"/>
    <col min="14090" max="14090" width="18.5703125" style="181" customWidth="1"/>
    <col min="14091" max="14091" width="4.28515625" style="181" customWidth="1"/>
    <col min="14092" max="14336" width="11.42578125" style="181"/>
    <col min="14337" max="14337" width="4.28515625" style="181" customWidth="1"/>
    <col min="14338" max="14338" width="18.5703125" style="181" customWidth="1"/>
    <col min="14339" max="14339" width="4.28515625" style="181" customWidth="1"/>
    <col min="14340" max="14340" width="18.5703125" style="181" customWidth="1"/>
    <col min="14341" max="14341" width="4.28515625" style="181" customWidth="1"/>
    <col min="14342" max="14342" width="18.5703125" style="181" customWidth="1"/>
    <col min="14343" max="14343" width="4.28515625" style="181" customWidth="1"/>
    <col min="14344" max="14344" width="18.5703125" style="181" customWidth="1"/>
    <col min="14345" max="14345" width="4.28515625" style="181" customWidth="1"/>
    <col min="14346" max="14346" width="18.5703125" style="181" customWidth="1"/>
    <col min="14347" max="14347" width="4.28515625" style="181" customWidth="1"/>
    <col min="14348" max="14592" width="11.42578125" style="181"/>
    <col min="14593" max="14593" width="4.28515625" style="181" customWidth="1"/>
    <col min="14594" max="14594" width="18.5703125" style="181" customWidth="1"/>
    <col min="14595" max="14595" width="4.28515625" style="181" customWidth="1"/>
    <col min="14596" max="14596" width="18.5703125" style="181" customWidth="1"/>
    <col min="14597" max="14597" width="4.28515625" style="181" customWidth="1"/>
    <col min="14598" max="14598" width="18.5703125" style="181" customWidth="1"/>
    <col min="14599" max="14599" width="4.28515625" style="181" customWidth="1"/>
    <col min="14600" max="14600" width="18.5703125" style="181" customWidth="1"/>
    <col min="14601" max="14601" width="4.28515625" style="181" customWidth="1"/>
    <col min="14602" max="14602" width="18.5703125" style="181" customWidth="1"/>
    <col min="14603" max="14603" width="4.28515625" style="181" customWidth="1"/>
    <col min="14604" max="14848" width="11.42578125" style="181"/>
    <col min="14849" max="14849" width="4.28515625" style="181" customWidth="1"/>
    <col min="14850" max="14850" width="18.5703125" style="181" customWidth="1"/>
    <col min="14851" max="14851" width="4.28515625" style="181" customWidth="1"/>
    <col min="14852" max="14852" width="18.5703125" style="181" customWidth="1"/>
    <col min="14853" max="14853" width="4.28515625" style="181" customWidth="1"/>
    <col min="14854" max="14854" width="18.5703125" style="181" customWidth="1"/>
    <col min="14855" max="14855" width="4.28515625" style="181" customWidth="1"/>
    <col min="14856" max="14856" width="18.5703125" style="181" customWidth="1"/>
    <col min="14857" max="14857" width="4.28515625" style="181" customWidth="1"/>
    <col min="14858" max="14858" width="18.5703125" style="181" customWidth="1"/>
    <col min="14859" max="14859" width="4.28515625" style="181" customWidth="1"/>
    <col min="14860" max="15104" width="11.42578125" style="181"/>
    <col min="15105" max="15105" width="4.28515625" style="181" customWidth="1"/>
    <col min="15106" max="15106" width="18.5703125" style="181" customWidth="1"/>
    <col min="15107" max="15107" width="4.28515625" style="181" customWidth="1"/>
    <col min="15108" max="15108" width="18.5703125" style="181" customWidth="1"/>
    <col min="15109" max="15109" width="4.28515625" style="181" customWidth="1"/>
    <col min="15110" max="15110" width="18.5703125" style="181" customWidth="1"/>
    <col min="15111" max="15111" width="4.28515625" style="181" customWidth="1"/>
    <col min="15112" max="15112" width="18.5703125" style="181" customWidth="1"/>
    <col min="15113" max="15113" width="4.28515625" style="181" customWidth="1"/>
    <col min="15114" max="15114" width="18.5703125" style="181" customWidth="1"/>
    <col min="15115" max="15115" width="4.28515625" style="181" customWidth="1"/>
    <col min="15116" max="15360" width="11.42578125" style="181"/>
    <col min="15361" max="15361" width="4.28515625" style="181" customWidth="1"/>
    <col min="15362" max="15362" width="18.5703125" style="181" customWidth="1"/>
    <col min="15363" max="15363" width="4.28515625" style="181" customWidth="1"/>
    <col min="15364" max="15364" width="18.5703125" style="181" customWidth="1"/>
    <col min="15365" max="15365" width="4.28515625" style="181" customWidth="1"/>
    <col min="15366" max="15366" width="18.5703125" style="181" customWidth="1"/>
    <col min="15367" max="15367" width="4.28515625" style="181" customWidth="1"/>
    <col min="15368" max="15368" width="18.5703125" style="181" customWidth="1"/>
    <col min="15369" max="15369" width="4.28515625" style="181" customWidth="1"/>
    <col min="15370" max="15370" width="18.5703125" style="181" customWidth="1"/>
    <col min="15371" max="15371" width="4.28515625" style="181" customWidth="1"/>
    <col min="15372" max="15616" width="11.42578125" style="181"/>
    <col min="15617" max="15617" width="4.28515625" style="181" customWidth="1"/>
    <col min="15618" max="15618" width="18.5703125" style="181" customWidth="1"/>
    <col min="15619" max="15619" width="4.28515625" style="181" customWidth="1"/>
    <col min="15620" max="15620" width="18.5703125" style="181" customWidth="1"/>
    <col min="15621" max="15621" width="4.28515625" style="181" customWidth="1"/>
    <col min="15622" max="15622" width="18.5703125" style="181" customWidth="1"/>
    <col min="15623" max="15623" width="4.28515625" style="181" customWidth="1"/>
    <col min="15624" max="15624" width="18.5703125" style="181" customWidth="1"/>
    <col min="15625" max="15625" width="4.28515625" style="181" customWidth="1"/>
    <col min="15626" max="15626" width="18.5703125" style="181" customWidth="1"/>
    <col min="15627" max="15627" width="4.28515625" style="181" customWidth="1"/>
    <col min="15628" max="15872" width="11.42578125" style="181"/>
    <col min="15873" max="15873" width="4.28515625" style="181" customWidth="1"/>
    <col min="15874" max="15874" width="18.5703125" style="181" customWidth="1"/>
    <col min="15875" max="15875" width="4.28515625" style="181" customWidth="1"/>
    <col min="15876" max="15876" width="18.5703125" style="181" customWidth="1"/>
    <col min="15877" max="15877" width="4.28515625" style="181" customWidth="1"/>
    <col min="15878" max="15878" width="18.5703125" style="181" customWidth="1"/>
    <col min="15879" max="15879" width="4.28515625" style="181" customWidth="1"/>
    <col min="15880" max="15880" width="18.5703125" style="181" customWidth="1"/>
    <col min="15881" max="15881" width="4.28515625" style="181" customWidth="1"/>
    <col min="15882" max="15882" width="18.5703125" style="181" customWidth="1"/>
    <col min="15883" max="15883" width="4.28515625" style="181" customWidth="1"/>
    <col min="15884" max="16128" width="11.42578125" style="181"/>
    <col min="16129" max="16129" width="4.28515625" style="181" customWidth="1"/>
    <col min="16130" max="16130" width="18.5703125" style="181" customWidth="1"/>
    <col min="16131" max="16131" width="4.28515625" style="181" customWidth="1"/>
    <col min="16132" max="16132" width="18.5703125" style="181" customWidth="1"/>
    <col min="16133" max="16133" width="4.28515625" style="181" customWidth="1"/>
    <col min="16134" max="16134" width="18.5703125" style="181" customWidth="1"/>
    <col min="16135" max="16135" width="4.28515625" style="181" customWidth="1"/>
    <col min="16136" max="16136" width="18.5703125" style="181" customWidth="1"/>
    <col min="16137" max="16137" width="4.28515625" style="181" customWidth="1"/>
    <col min="16138" max="16138" width="18.5703125" style="181" customWidth="1"/>
    <col min="16139" max="16139" width="4.28515625" style="181" customWidth="1"/>
    <col min="16140" max="16384" width="11.42578125" style="181"/>
  </cols>
  <sheetData>
    <row r="1" spans="1:10" ht="15" x14ac:dyDescent="0.25">
      <c r="A1" s="183" t="s">
        <v>92</v>
      </c>
    </row>
    <row r="2" spans="1:10" ht="15" x14ac:dyDescent="0.25">
      <c r="A2" s="183" t="str">
        <f>'[1]Caratula POA'!C9</f>
        <v>INGRESOS</v>
      </c>
    </row>
    <row r="3" spans="1:10" ht="15" x14ac:dyDescent="0.25">
      <c r="A3" s="183" t="s">
        <v>213</v>
      </c>
    </row>
    <row r="6" spans="1:10" x14ac:dyDescent="0.2">
      <c r="B6" s="320"/>
      <c r="D6" s="320"/>
      <c r="F6" s="320"/>
      <c r="H6" s="320"/>
      <c r="J6" s="320"/>
    </row>
    <row r="7" spans="1:10" x14ac:dyDescent="0.2">
      <c r="B7" s="321"/>
      <c r="D7" s="321"/>
      <c r="F7" s="321"/>
      <c r="H7" s="321"/>
      <c r="J7" s="321"/>
    </row>
    <row r="8" spans="1:10" x14ac:dyDescent="0.2">
      <c r="B8" s="321"/>
      <c r="D8" s="321"/>
      <c r="F8" s="321"/>
      <c r="H8" s="321"/>
      <c r="J8" s="321"/>
    </row>
    <row r="9" spans="1:10" x14ac:dyDescent="0.2">
      <c r="B9" s="322"/>
      <c r="D9" s="322"/>
      <c r="F9" s="322"/>
      <c r="H9" s="322"/>
      <c r="J9" s="322"/>
    </row>
    <row r="12" spans="1:10" x14ac:dyDescent="0.2">
      <c r="B12" s="320"/>
      <c r="D12" s="320" t="s">
        <v>251</v>
      </c>
      <c r="F12" s="320" t="s">
        <v>252</v>
      </c>
      <c r="H12" s="320" t="s">
        <v>253</v>
      </c>
      <c r="J12" s="320"/>
    </row>
    <row r="13" spans="1:10" x14ac:dyDescent="0.2">
      <c r="B13" s="321"/>
      <c r="D13" s="321"/>
      <c r="F13" s="321"/>
      <c r="H13" s="321"/>
      <c r="J13" s="321"/>
    </row>
    <row r="14" spans="1:10" x14ac:dyDescent="0.2">
      <c r="B14" s="321"/>
      <c r="D14" s="321"/>
      <c r="F14" s="321"/>
      <c r="H14" s="321"/>
      <c r="J14" s="321"/>
    </row>
    <row r="15" spans="1:10" x14ac:dyDescent="0.2">
      <c r="B15" s="322"/>
      <c r="D15" s="322"/>
      <c r="F15" s="322"/>
      <c r="H15" s="322"/>
      <c r="J15" s="322"/>
    </row>
    <row r="16" spans="1:10" x14ac:dyDescent="0.2">
      <c r="B16" s="182"/>
      <c r="D16" s="182"/>
      <c r="F16" s="182"/>
      <c r="H16" s="182"/>
      <c r="J16" s="182"/>
    </row>
    <row r="17" spans="1:10" x14ac:dyDescent="0.2">
      <c r="A17" s="181" t="s">
        <v>198</v>
      </c>
      <c r="B17" s="182"/>
      <c r="D17" s="182"/>
      <c r="F17" s="182"/>
      <c r="H17" s="182"/>
      <c r="J17" s="182"/>
    </row>
    <row r="19" spans="1:10" x14ac:dyDescent="0.2">
      <c r="B19" s="323" t="s">
        <v>254</v>
      </c>
      <c r="C19" s="324"/>
      <c r="D19" s="324"/>
      <c r="E19" s="324"/>
      <c r="F19" s="324"/>
      <c r="G19" s="324"/>
      <c r="H19" s="324"/>
      <c r="I19" s="324"/>
      <c r="J19" s="325"/>
    </row>
    <row r="20" spans="1:10" x14ac:dyDescent="0.2">
      <c r="B20" s="326"/>
      <c r="C20" s="327"/>
      <c r="D20" s="327"/>
      <c r="E20" s="327"/>
      <c r="F20" s="327"/>
      <c r="G20" s="327"/>
      <c r="H20" s="327"/>
      <c r="I20" s="327"/>
      <c r="J20" s="328"/>
    </row>
    <row r="21" spans="1:10" x14ac:dyDescent="0.2">
      <c r="B21" s="329"/>
      <c r="C21" s="330"/>
      <c r="D21" s="330"/>
      <c r="E21" s="330"/>
      <c r="F21" s="330"/>
      <c r="G21" s="330"/>
      <c r="H21" s="330"/>
      <c r="I21" s="330"/>
      <c r="J21" s="331"/>
    </row>
    <row r="23" spans="1:10" x14ac:dyDescent="0.2">
      <c r="A23" s="181" t="s">
        <v>199</v>
      </c>
    </row>
    <row r="25" spans="1:10" x14ac:dyDescent="0.2">
      <c r="B25" s="311" t="s">
        <v>255</v>
      </c>
      <c r="C25" s="312"/>
      <c r="D25" s="313"/>
      <c r="F25" s="320"/>
      <c r="H25" s="320"/>
      <c r="J25" s="320"/>
    </row>
    <row r="26" spans="1:10" x14ac:dyDescent="0.2">
      <c r="B26" s="314"/>
      <c r="C26" s="315"/>
      <c r="D26" s="316"/>
      <c r="F26" s="321"/>
      <c r="H26" s="321"/>
      <c r="J26" s="321"/>
    </row>
    <row r="27" spans="1:10" x14ac:dyDescent="0.2">
      <c r="B27" s="314"/>
      <c r="C27" s="315"/>
      <c r="D27" s="316"/>
      <c r="F27" s="321"/>
      <c r="H27" s="321"/>
      <c r="J27" s="321"/>
    </row>
    <row r="28" spans="1:10" x14ac:dyDescent="0.2">
      <c r="B28" s="317"/>
      <c r="C28" s="318"/>
      <c r="D28" s="319"/>
      <c r="F28" s="322"/>
      <c r="H28" s="322"/>
      <c r="J28" s="322"/>
    </row>
    <row r="31" spans="1:10" x14ac:dyDescent="0.2">
      <c r="B31" s="320" t="s">
        <v>257</v>
      </c>
      <c r="D31" s="320">
        <f>'[1]Caratula POA'!A48</f>
        <v>0</v>
      </c>
      <c r="F31" s="320">
        <f>'[1]Caratula POA'!A49</f>
        <v>0</v>
      </c>
      <c r="H31" s="320">
        <f>'[1]Caratula POA'!A50</f>
        <v>0</v>
      </c>
      <c r="J31" s="320"/>
    </row>
    <row r="32" spans="1:10" x14ac:dyDescent="0.2">
      <c r="B32" s="321"/>
      <c r="D32" s="321"/>
      <c r="F32" s="321"/>
      <c r="H32" s="321"/>
      <c r="J32" s="321"/>
    </row>
    <row r="33" spans="2:10" x14ac:dyDescent="0.2">
      <c r="B33" s="321"/>
      <c r="D33" s="321"/>
      <c r="F33" s="321"/>
      <c r="H33" s="321"/>
      <c r="J33" s="321"/>
    </row>
    <row r="34" spans="2:10" x14ac:dyDescent="0.2">
      <c r="B34" s="322"/>
      <c r="D34" s="322"/>
      <c r="F34" s="322"/>
      <c r="H34" s="322"/>
      <c r="J34" s="322"/>
    </row>
    <row r="37" spans="2:10" x14ac:dyDescent="0.2">
      <c r="B37" s="320"/>
      <c r="D37" s="320"/>
      <c r="F37" s="320"/>
      <c r="H37" s="320"/>
      <c r="J37" s="320"/>
    </row>
    <row r="38" spans="2:10" x14ac:dyDescent="0.2">
      <c r="B38" s="321"/>
      <c r="D38" s="321"/>
      <c r="F38" s="321"/>
      <c r="H38" s="321"/>
      <c r="J38" s="321"/>
    </row>
    <row r="39" spans="2:10" x14ac:dyDescent="0.2">
      <c r="B39" s="321"/>
      <c r="D39" s="321"/>
      <c r="F39" s="321"/>
      <c r="H39" s="321"/>
      <c r="J39" s="321"/>
    </row>
    <row r="40" spans="2:10" x14ac:dyDescent="0.2">
      <c r="B40" s="322"/>
      <c r="D40" s="322"/>
      <c r="F40" s="322"/>
      <c r="H40" s="322"/>
      <c r="J40" s="322"/>
    </row>
  </sheetData>
  <mergeCells count="25">
    <mergeCell ref="B12:B15"/>
    <mergeCell ref="D12:D15"/>
    <mergeCell ref="F12:F15"/>
    <mergeCell ref="H12:H15"/>
    <mergeCell ref="J12:J15"/>
    <mergeCell ref="B6:B9"/>
    <mergeCell ref="D6:D9"/>
    <mergeCell ref="F6:F9"/>
    <mergeCell ref="H6:H9"/>
    <mergeCell ref="J6:J9"/>
    <mergeCell ref="B31:B34"/>
    <mergeCell ref="D31:D34"/>
    <mergeCell ref="F31:F34"/>
    <mergeCell ref="H31:H34"/>
    <mergeCell ref="J31:J34"/>
    <mergeCell ref="B19:J21"/>
    <mergeCell ref="B25:D28"/>
    <mergeCell ref="F25:F28"/>
    <mergeCell ref="H25:H28"/>
    <mergeCell ref="J25:J28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 x14ac:dyDescent="0.2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 x14ac:dyDescent="0.25">
      <c r="A1" s="69" t="s">
        <v>204</v>
      </c>
    </row>
    <row r="2" spans="1:15" x14ac:dyDescent="0.2">
      <c r="A2" s="71" t="str">
        <f>'Caratula POA'!C9</f>
        <v>CATASTRO</v>
      </c>
    </row>
    <row r="3" spans="1:15" x14ac:dyDescent="0.2">
      <c r="A3" s="71" t="s">
        <v>205</v>
      </c>
    </row>
    <row r="7" spans="1:15" x14ac:dyDescent="0.2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 x14ac:dyDescent="0.2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 x14ac:dyDescent="0.2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x14ac:dyDescent="0.2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x14ac:dyDescent="0.2">
      <c r="B11" s="72" t="s">
        <v>57</v>
      </c>
      <c r="C11" s="79" t="str">
        <f>'componentes POA'!D1</f>
        <v xml:space="preserve">Modernizacion del sistema catastral 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x14ac:dyDescent="0.2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x14ac:dyDescent="0.2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 x14ac:dyDescent="0.2">
      <c r="B17" s="72" t="s">
        <v>57</v>
      </c>
      <c r="C17" s="79">
        <f>'componentes POA'!C60:G60</f>
        <v>0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 x14ac:dyDescent="0.2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 x14ac:dyDescent="0.2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 x14ac:dyDescent="0.2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 x14ac:dyDescent="0.2">
      <c r="B23" s="72" t="s">
        <v>57</v>
      </c>
      <c r="C23" s="79">
        <f>'componentes POA'!C117:G117</f>
        <v>0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 x14ac:dyDescent="0.2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 x14ac:dyDescent="0.2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 x14ac:dyDescent="0.2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 x14ac:dyDescent="0.2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 x14ac:dyDescent="0.2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 x14ac:dyDescent="0.2">
      <c r="B29" s="72" t="s">
        <v>57</v>
      </c>
      <c r="C29" s="79">
        <f>'componentes POA'!C174:G174</f>
        <v>0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 x14ac:dyDescent="0.2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 x14ac:dyDescent="0.2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 x14ac:dyDescent="0.2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 x14ac:dyDescent="0.2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 x14ac:dyDescent="0.2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x14ac:dyDescent="0.2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 x14ac:dyDescent="0.2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 x14ac:dyDescent="0.2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 x14ac:dyDescent="0.2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 x14ac:dyDescent="0.2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 x14ac:dyDescent="0.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 x14ac:dyDescent="0.2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140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 x14ac:dyDescent="0.3">
      <c r="A1" s="153" t="s">
        <v>204</v>
      </c>
    </row>
    <row r="2" spans="1:16" ht="15.75" x14ac:dyDescent="0.25">
      <c r="A2" s="155" t="s">
        <v>116</v>
      </c>
    </row>
    <row r="3" spans="1:16" ht="15.75" x14ac:dyDescent="0.25">
      <c r="A3" s="155" t="s">
        <v>206</v>
      </c>
    </row>
    <row r="6" spans="1:16" ht="15.75" x14ac:dyDescent="0.25">
      <c r="B6" s="156" t="s">
        <v>117</v>
      </c>
      <c r="C6" s="155" t="str">
        <f>'Egresos Ejercidos Reales'!C6</f>
        <v>CATASTRO</v>
      </c>
    </row>
    <row r="8" spans="1:16" ht="15.75" x14ac:dyDescent="0.25">
      <c r="B8" s="157" t="s">
        <v>118</v>
      </c>
      <c r="C8" s="158" t="s">
        <v>119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120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 x14ac:dyDescent="0.25">
      <c r="B9" s="332" t="s">
        <v>121</v>
      </c>
      <c r="C9" s="333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 x14ac:dyDescent="0.25">
      <c r="B10" s="161">
        <v>1100</v>
      </c>
      <c r="C10" s="162" t="s">
        <v>122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 x14ac:dyDescent="0.25">
      <c r="B11" s="161">
        <v>1200</v>
      </c>
      <c r="C11" s="162" t="s">
        <v>123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 x14ac:dyDescent="0.25">
      <c r="B12" s="161">
        <v>1300</v>
      </c>
      <c r="C12" s="162" t="s">
        <v>124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 x14ac:dyDescent="0.25">
      <c r="B13" s="161">
        <v>1400</v>
      </c>
      <c r="C13" s="165" t="s">
        <v>125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 x14ac:dyDescent="0.25">
      <c r="B14" s="161">
        <v>1500</v>
      </c>
      <c r="C14" s="162" t="s">
        <v>126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 x14ac:dyDescent="0.2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 x14ac:dyDescent="0.25">
      <c r="B16" s="332" t="s">
        <v>127</v>
      </c>
      <c r="C16" s="333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 x14ac:dyDescent="0.25">
      <c r="B17" s="161">
        <v>2100</v>
      </c>
      <c r="C17" s="169" t="s">
        <v>128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 x14ac:dyDescent="0.25">
      <c r="B18" s="161">
        <v>2200</v>
      </c>
      <c r="C18" s="165" t="s">
        <v>129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 x14ac:dyDescent="0.25">
      <c r="B19" s="166">
        <v>2400</v>
      </c>
      <c r="C19" s="167" t="s">
        <v>130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 x14ac:dyDescent="0.25">
      <c r="B20" s="166">
        <v>2500</v>
      </c>
      <c r="C20" s="167" t="s">
        <v>131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 x14ac:dyDescent="0.25">
      <c r="B21" s="166">
        <v>2600</v>
      </c>
      <c r="C21" s="167" t="s">
        <v>132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 x14ac:dyDescent="0.25">
      <c r="B22" s="166">
        <v>2700</v>
      </c>
      <c r="C22" s="167" t="s">
        <v>133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 x14ac:dyDescent="0.25">
      <c r="B23" s="166">
        <v>2800</v>
      </c>
      <c r="C23" s="167" t="s">
        <v>134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 x14ac:dyDescent="0.25">
      <c r="B24" s="166">
        <v>2900</v>
      </c>
      <c r="C24" s="169" t="s">
        <v>135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 x14ac:dyDescent="0.2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 x14ac:dyDescent="0.25">
      <c r="B26" s="332" t="s">
        <v>136</v>
      </c>
      <c r="C26" s="333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 x14ac:dyDescent="0.25">
      <c r="B27" s="166">
        <v>3100</v>
      </c>
      <c r="C27" s="171" t="s">
        <v>137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 x14ac:dyDescent="0.25">
      <c r="B28" s="166">
        <v>3200</v>
      </c>
      <c r="C28" s="172" t="s">
        <v>138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 x14ac:dyDescent="0.25">
      <c r="B29" s="166">
        <v>3300</v>
      </c>
      <c r="C29" s="167" t="s">
        <v>139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 x14ac:dyDescent="0.25">
      <c r="B30" s="166">
        <v>3400</v>
      </c>
      <c r="C30" s="167" t="s">
        <v>140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 x14ac:dyDescent="0.25">
      <c r="B31" s="166">
        <v>3500</v>
      </c>
      <c r="C31" s="167" t="s">
        <v>141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 x14ac:dyDescent="0.25">
      <c r="B32" s="166">
        <v>3600</v>
      </c>
      <c r="C32" s="167" t="s">
        <v>142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 x14ac:dyDescent="0.25">
      <c r="B33" s="166">
        <v>3700</v>
      </c>
      <c r="C33" s="172" t="s">
        <v>143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 x14ac:dyDescent="0.25">
      <c r="B34" s="166">
        <v>3800</v>
      </c>
      <c r="C34" s="172" t="s">
        <v>144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 x14ac:dyDescent="0.25">
      <c r="B35" s="166">
        <v>3900</v>
      </c>
      <c r="C35" s="172" t="s">
        <v>145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 x14ac:dyDescent="0.25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 x14ac:dyDescent="0.25">
      <c r="B37" s="332" t="s">
        <v>146</v>
      </c>
      <c r="C37" s="334"/>
      <c r="D37" s="334"/>
      <c r="E37" s="333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 x14ac:dyDescent="0.25">
      <c r="B38" s="166">
        <v>4100</v>
      </c>
      <c r="C38" s="167" t="s">
        <v>147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 x14ac:dyDescent="0.25">
      <c r="B39" s="166">
        <v>4200</v>
      </c>
      <c r="C39" s="167" t="s">
        <v>148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 x14ac:dyDescent="0.25">
      <c r="B40" s="166">
        <v>4300</v>
      </c>
      <c r="C40" s="172" t="s">
        <v>149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 x14ac:dyDescent="0.25">
      <c r="B41" s="166">
        <v>4400</v>
      </c>
      <c r="C41" s="172" t="s">
        <v>150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 x14ac:dyDescent="0.25">
      <c r="B42" s="166">
        <v>4500</v>
      </c>
      <c r="C42" s="172" t="s">
        <v>151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 x14ac:dyDescent="0.25">
      <c r="B43" s="166">
        <v>4600</v>
      </c>
      <c r="C43" s="167" t="s">
        <v>152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 x14ac:dyDescent="0.25">
      <c r="B44" s="166">
        <v>4700</v>
      </c>
      <c r="C44" s="167" t="s">
        <v>153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 x14ac:dyDescent="0.25">
      <c r="B45" s="166">
        <v>4800</v>
      </c>
      <c r="C45" s="172" t="s">
        <v>154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 x14ac:dyDescent="0.25">
      <c r="B46" s="166">
        <v>4900</v>
      </c>
      <c r="C46" s="172" t="s">
        <v>155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 x14ac:dyDescent="0.2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 x14ac:dyDescent="0.25">
      <c r="B48" s="179" t="s">
        <v>156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 x14ac:dyDescent="0.25">
      <c r="B49" s="166">
        <v>5100</v>
      </c>
      <c r="C49" s="167" t="s">
        <v>157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 x14ac:dyDescent="0.25">
      <c r="B50" s="166">
        <v>5200</v>
      </c>
      <c r="C50" s="167" t="s">
        <v>158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 x14ac:dyDescent="0.25">
      <c r="B51" s="166">
        <v>5300</v>
      </c>
      <c r="C51" s="167" t="s">
        <v>159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 x14ac:dyDescent="0.25">
      <c r="B52" s="166">
        <v>5400</v>
      </c>
      <c r="C52" s="167" t="s">
        <v>160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 x14ac:dyDescent="0.25">
      <c r="B53" s="166">
        <v>5500</v>
      </c>
      <c r="C53" s="172" t="s">
        <v>161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 x14ac:dyDescent="0.25">
      <c r="B54" s="166">
        <v>5600</v>
      </c>
      <c r="C54" s="167" t="s">
        <v>162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 x14ac:dyDescent="0.25">
      <c r="B55" s="166">
        <v>5700</v>
      </c>
      <c r="C55" s="172" t="s">
        <v>163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 x14ac:dyDescent="0.25">
      <c r="B56" s="166">
        <v>5800</v>
      </c>
      <c r="C56" s="172" t="s">
        <v>164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 x14ac:dyDescent="0.25">
      <c r="B57" s="166">
        <v>5900</v>
      </c>
      <c r="C57" s="172" t="s">
        <v>165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 x14ac:dyDescent="0.2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 x14ac:dyDescent="0.25">
      <c r="B59" s="332" t="s">
        <v>166</v>
      </c>
      <c r="C59" s="333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 x14ac:dyDescent="0.25">
      <c r="B60" s="166">
        <v>6100</v>
      </c>
      <c r="C60" s="167" t="s">
        <v>167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 x14ac:dyDescent="0.2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 x14ac:dyDescent="0.2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 x14ac:dyDescent="0.25">
      <c r="B63" s="332" t="s">
        <v>168</v>
      </c>
      <c r="C63" s="333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28515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 x14ac:dyDescent="0.3">
      <c r="A1" s="153" t="s">
        <v>204</v>
      </c>
    </row>
    <row r="2" spans="1:16" ht="15.75" x14ac:dyDescent="0.25">
      <c r="A2" s="155" t="s">
        <v>116</v>
      </c>
    </row>
    <row r="3" spans="1:16" ht="15.75" x14ac:dyDescent="0.25">
      <c r="A3" s="155" t="s">
        <v>207</v>
      </c>
    </row>
    <row r="6" spans="1:16" ht="15.75" x14ac:dyDescent="0.25">
      <c r="B6" s="156" t="s">
        <v>117</v>
      </c>
      <c r="C6" s="155" t="str">
        <f>'Caratula POA'!C9</f>
        <v>CATASTRO</v>
      </c>
    </row>
    <row r="8" spans="1:16" ht="15.75" x14ac:dyDescent="0.25">
      <c r="B8" s="157" t="s">
        <v>118</v>
      </c>
      <c r="C8" s="158" t="s">
        <v>119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120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 x14ac:dyDescent="0.25">
      <c r="B9" s="332" t="s">
        <v>121</v>
      </c>
      <c r="C9" s="333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 x14ac:dyDescent="0.25">
      <c r="B10" s="171" t="s">
        <v>169</v>
      </c>
      <c r="C10" s="162" t="s">
        <v>122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 x14ac:dyDescent="0.25">
      <c r="B11" s="171" t="s">
        <v>170</v>
      </c>
      <c r="C11" s="162" t="s">
        <v>123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 x14ac:dyDescent="0.25">
      <c r="B12" s="171" t="s">
        <v>171</v>
      </c>
      <c r="C12" s="162" t="s">
        <v>124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 x14ac:dyDescent="0.25">
      <c r="B13" s="171" t="s">
        <v>172</v>
      </c>
      <c r="C13" s="165" t="s">
        <v>125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 x14ac:dyDescent="0.25">
      <c r="B14" s="171" t="s">
        <v>173</v>
      </c>
      <c r="C14" s="162" t="s">
        <v>126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 x14ac:dyDescent="0.2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 x14ac:dyDescent="0.25">
      <c r="B16" s="332" t="s">
        <v>127</v>
      </c>
      <c r="C16" s="333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 x14ac:dyDescent="0.25">
      <c r="B17" s="171" t="s">
        <v>174</v>
      </c>
      <c r="C17" s="169" t="s">
        <v>128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 x14ac:dyDescent="0.25">
      <c r="B18" s="171" t="s">
        <v>175</v>
      </c>
      <c r="C18" s="165" t="s">
        <v>129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 x14ac:dyDescent="0.25">
      <c r="B19" s="171" t="s">
        <v>176</v>
      </c>
      <c r="C19" s="167" t="s">
        <v>130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 x14ac:dyDescent="0.25">
      <c r="B20" s="171" t="s">
        <v>177</v>
      </c>
      <c r="C20" s="167" t="s">
        <v>131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 x14ac:dyDescent="0.25">
      <c r="B21" s="171" t="s">
        <v>178</v>
      </c>
      <c r="C21" s="167" t="s">
        <v>132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 x14ac:dyDescent="0.25">
      <c r="B22" s="171" t="s">
        <v>179</v>
      </c>
      <c r="C22" s="167" t="s">
        <v>133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 x14ac:dyDescent="0.25">
      <c r="B23" s="171">
        <v>2800</v>
      </c>
      <c r="C23" s="167" t="s">
        <v>134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 x14ac:dyDescent="0.25">
      <c r="B24" s="171" t="s">
        <v>180</v>
      </c>
      <c r="C24" s="169" t="s">
        <v>135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 x14ac:dyDescent="0.2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 x14ac:dyDescent="0.25">
      <c r="B26" s="332" t="s">
        <v>136</v>
      </c>
      <c r="C26" s="333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 x14ac:dyDescent="0.25">
      <c r="B27" s="171" t="s">
        <v>181</v>
      </c>
      <c r="C27" s="171" t="s">
        <v>137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 x14ac:dyDescent="0.25">
      <c r="B28" s="171" t="s">
        <v>182</v>
      </c>
      <c r="C28" s="172" t="s">
        <v>138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 x14ac:dyDescent="0.25">
      <c r="B29" s="171" t="s">
        <v>183</v>
      </c>
      <c r="C29" s="167" t="s">
        <v>139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 x14ac:dyDescent="0.25">
      <c r="B30" s="171" t="s">
        <v>184</v>
      </c>
      <c r="C30" s="167" t="s">
        <v>140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 x14ac:dyDescent="0.25">
      <c r="B31" s="171" t="s">
        <v>185</v>
      </c>
      <c r="C31" s="167" t="s">
        <v>141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 x14ac:dyDescent="0.25">
      <c r="B32" s="171" t="s">
        <v>186</v>
      </c>
      <c r="C32" s="167" t="s">
        <v>142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 x14ac:dyDescent="0.25">
      <c r="B33" s="171" t="s">
        <v>187</v>
      </c>
      <c r="C33" s="172" t="s">
        <v>143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 x14ac:dyDescent="0.25">
      <c r="B34" s="171" t="s">
        <v>188</v>
      </c>
      <c r="C34" s="172" t="s">
        <v>144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 x14ac:dyDescent="0.25">
      <c r="B35" s="171" t="s">
        <v>189</v>
      </c>
      <c r="C35" s="172" t="s">
        <v>145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 x14ac:dyDescent="0.25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 x14ac:dyDescent="0.25">
      <c r="B37" s="332" t="s">
        <v>146</v>
      </c>
      <c r="C37" s="334"/>
      <c r="D37" s="334"/>
      <c r="E37" s="333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 x14ac:dyDescent="0.25">
      <c r="B38" s="166">
        <v>4100</v>
      </c>
      <c r="C38" s="167" t="s">
        <v>147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 x14ac:dyDescent="0.25">
      <c r="B39" s="166">
        <v>4200</v>
      </c>
      <c r="C39" s="167" t="s">
        <v>148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 x14ac:dyDescent="0.25">
      <c r="B40" s="166">
        <v>4300</v>
      </c>
      <c r="C40" s="172" t="s">
        <v>149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 x14ac:dyDescent="0.25">
      <c r="B41" s="166">
        <v>4400</v>
      </c>
      <c r="C41" s="172" t="s">
        <v>150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 x14ac:dyDescent="0.25">
      <c r="B42" s="166">
        <v>4500</v>
      </c>
      <c r="C42" s="172" t="s">
        <v>151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 x14ac:dyDescent="0.25">
      <c r="B43" s="166">
        <v>4600</v>
      </c>
      <c r="C43" s="167" t="s">
        <v>152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 x14ac:dyDescent="0.25">
      <c r="B44" s="166">
        <v>4700</v>
      </c>
      <c r="C44" s="167" t="s">
        <v>153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 x14ac:dyDescent="0.25">
      <c r="B45" s="166">
        <v>4800</v>
      </c>
      <c r="C45" s="172" t="s">
        <v>154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 x14ac:dyDescent="0.25">
      <c r="B46" s="166">
        <v>4900</v>
      </c>
      <c r="C46" s="172" t="s">
        <v>155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 x14ac:dyDescent="0.2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 x14ac:dyDescent="0.25">
      <c r="B48" s="179" t="s">
        <v>156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 x14ac:dyDescent="0.25">
      <c r="B49" s="171" t="s">
        <v>190</v>
      </c>
      <c r="C49" s="167" t="s">
        <v>157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 x14ac:dyDescent="0.25">
      <c r="B50" s="171" t="s">
        <v>191</v>
      </c>
      <c r="C50" s="167" t="s">
        <v>158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 x14ac:dyDescent="0.25">
      <c r="B51" s="171" t="s">
        <v>192</v>
      </c>
      <c r="C51" s="167" t="s">
        <v>159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 x14ac:dyDescent="0.25">
      <c r="B52" s="171" t="s">
        <v>193</v>
      </c>
      <c r="C52" s="167" t="s">
        <v>160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 x14ac:dyDescent="0.25">
      <c r="B53" s="171" t="s">
        <v>194</v>
      </c>
      <c r="C53" s="172" t="s">
        <v>161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 x14ac:dyDescent="0.25">
      <c r="B54" s="171" t="s">
        <v>195</v>
      </c>
      <c r="C54" s="167" t="s">
        <v>162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 x14ac:dyDescent="0.25">
      <c r="B55" s="166">
        <v>5700</v>
      </c>
      <c r="C55" s="172" t="s">
        <v>163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 x14ac:dyDescent="0.25">
      <c r="B56" s="166">
        <v>5800</v>
      </c>
      <c r="C56" s="172" t="s">
        <v>164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 x14ac:dyDescent="0.25">
      <c r="B57" s="171" t="s">
        <v>196</v>
      </c>
      <c r="C57" s="172" t="s">
        <v>165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 x14ac:dyDescent="0.2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 x14ac:dyDescent="0.25">
      <c r="B59" s="332" t="s">
        <v>166</v>
      </c>
      <c r="C59" s="333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 x14ac:dyDescent="0.25">
      <c r="B60" s="171" t="s">
        <v>197</v>
      </c>
      <c r="C60" s="167" t="s">
        <v>167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 x14ac:dyDescent="0.2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 x14ac:dyDescent="0.2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 x14ac:dyDescent="0.25">
      <c r="B63" s="332" t="s">
        <v>168</v>
      </c>
      <c r="C63" s="333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personal</cp:lastModifiedBy>
  <cp:lastPrinted>2015-10-09T19:03:23Z</cp:lastPrinted>
  <dcterms:created xsi:type="dcterms:W3CDTF">2013-02-05T19:11:32Z</dcterms:created>
  <dcterms:modified xsi:type="dcterms:W3CDTF">2018-12-03T18:03:28Z</dcterms:modified>
</cp:coreProperties>
</file>