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NOVIEMBRE\"/>
    </mc:Choice>
  </mc:AlternateContent>
  <bookViews>
    <workbookView xWindow="0" yWindow="0" windowWidth="20490" windowHeight="7455"/>
  </bookViews>
  <sheets>
    <sheet name="Caratula POA" sheetId="6" r:id="rId1"/>
    <sheet name="CRONOGRAMA" sheetId="4" state="hidden" r:id="rId2"/>
    <sheet name="Presupuesto de Egresos" sheetId="14" state="hidden" r:id="rId3"/>
    <sheet name="Egresos Ejercidos Reales" sheetId="15" state="hidden" r:id="rId4"/>
  </sheets>
  <definedNames>
    <definedName name="compo1">#REF!</definedName>
    <definedName name="compo2">#REF!</definedName>
    <definedName name="compo3">#REF!</definedName>
    <definedName name="compo4">#REF!</definedName>
    <definedName name="nombremes">#REF!</definedName>
  </definedNames>
  <calcPr calcId="152511"/>
</workbook>
</file>

<file path=xl/calcChain.xml><?xml version="1.0" encoding="utf-8"?>
<calcChain xmlns="http://schemas.openxmlformats.org/spreadsheetml/2006/main">
  <c r="C6" i="15" l="1"/>
  <c r="P62" i="15"/>
  <c r="P61" i="15"/>
  <c r="P60" i="15"/>
  <c r="P59" i="15" s="1"/>
  <c r="O59" i="15"/>
  <c r="N59" i="15"/>
  <c r="M59" i="15"/>
  <c r="L59" i="15"/>
  <c r="K59" i="15"/>
  <c r="J59" i="15"/>
  <c r="I59" i="15"/>
  <c r="H59" i="15"/>
  <c r="G59" i="15"/>
  <c r="F59" i="15"/>
  <c r="E59" i="15"/>
  <c r="D59" i="15"/>
  <c r="P58" i="15"/>
  <c r="P57" i="15"/>
  <c r="P56" i="15"/>
  <c r="P55" i="15"/>
  <c r="P54" i="15"/>
  <c r="P53" i="15"/>
  <c r="P52" i="15"/>
  <c r="P51" i="15"/>
  <c r="P50" i="15"/>
  <c r="P49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 s="1"/>
  <c r="O26" i="15"/>
  <c r="N26" i="15"/>
  <c r="M26" i="15"/>
  <c r="L26" i="15"/>
  <c r="K26" i="15"/>
  <c r="J26" i="15"/>
  <c r="I26" i="15"/>
  <c r="H26" i="15"/>
  <c r="G26" i="15"/>
  <c r="F26" i="15"/>
  <c r="E26" i="15"/>
  <c r="D26" i="15"/>
  <c r="P25" i="15"/>
  <c r="P24" i="15"/>
  <c r="P23" i="15"/>
  <c r="P22" i="15"/>
  <c r="P21" i="15"/>
  <c r="P20" i="15"/>
  <c r="P19" i="15"/>
  <c r="P18" i="15"/>
  <c r="P17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P15" i="15"/>
  <c r="P14" i="15"/>
  <c r="P13" i="15"/>
  <c r="P12" i="15"/>
  <c r="P11" i="15"/>
  <c r="P10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P62" i="14"/>
  <c r="P61" i="14"/>
  <c r="P60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P58" i="14"/>
  <c r="P57" i="14"/>
  <c r="P56" i="14"/>
  <c r="P55" i="14"/>
  <c r="P54" i="14"/>
  <c r="P53" i="14"/>
  <c r="P52" i="14"/>
  <c r="P51" i="14"/>
  <c r="P50" i="14"/>
  <c r="P49" i="14"/>
  <c r="P48" i="14" s="1"/>
  <c r="O48" i="14"/>
  <c r="N48" i="14"/>
  <c r="M48" i="14"/>
  <c r="L48" i="14"/>
  <c r="K48" i="14"/>
  <c r="J48" i="14"/>
  <c r="I48" i="14"/>
  <c r="H48" i="14"/>
  <c r="G48" i="14"/>
  <c r="F48" i="14"/>
  <c r="E48" i="14"/>
  <c r="D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P25" i="14"/>
  <c r="P24" i="14"/>
  <c r="P23" i="14"/>
  <c r="P22" i="14"/>
  <c r="P21" i="14"/>
  <c r="P20" i="14"/>
  <c r="P19" i="14"/>
  <c r="P18" i="14"/>
  <c r="P17" i="14"/>
  <c r="P16" i="14" s="1"/>
  <c r="O16" i="14"/>
  <c r="N16" i="14"/>
  <c r="M16" i="14"/>
  <c r="L16" i="14"/>
  <c r="K16" i="14"/>
  <c r="J16" i="14"/>
  <c r="I16" i="14"/>
  <c r="H16" i="14"/>
  <c r="G16" i="14"/>
  <c r="F16" i="14"/>
  <c r="E16" i="14"/>
  <c r="D16" i="14"/>
  <c r="P15" i="14"/>
  <c r="P14" i="14"/>
  <c r="P13" i="14"/>
  <c r="P12" i="14"/>
  <c r="P11" i="14"/>
  <c r="P10" i="14"/>
  <c r="P9" i="14" s="1"/>
  <c r="O9" i="14"/>
  <c r="N9" i="14"/>
  <c r="M9" i="14"/>
  <c r="L9" i="14"/>
  <c r="K9" i="14"/>
  <c r="J9" i="14"/>
  <c r="I9" i="14"/>
  <c r="H9" i="14"/>
  <c r="G9" i="14"/>
  <c r="F9" i="14"/>
  <c r="E9" i="14"/>
  <c r="D9" i="14"/>
  <c r="A2" i="4"/>
  <c r="F45" i="6"/>
  <c r="A47" i="6"/>
  <c r="D47" i="6"/>
  <c r="F47" i="6"/>
  <c r="A48" i="6"/>
  <c r="D48" i="6"/>
  <c r="F48" i="6"/>
  <c r="A49" i="6"/>
  <c r="D49" i="6"/>
  <c r="F49" i="6"/>
  <c r="A50" i="6"/>
  <c r="D50" i="6"/>
  <c r="F50" i="6"/>
  <c r="A54" i="6"/>
  <c r="A55" i="6"/>
  <c r="A56" i="6"/>
  <c r="A57" i="6"/>
  <c r="D58" i="6"/>
  <c r="A7" i="6"/>
  <c r="C29" i="4"/>
  <c r="C23" i="4"/>
  <c r="C17" i="4"/>
  <c r="C11" i="4"/>
  <c r="P26" i="14" l="1"/>
  <c r="P16" i="15"/>
  <c r="P63" i="15" s="1"/>
  <c r="I23" i="6" s="1"/>
  <c r="P48" i="15"/>
  <c r="D63" i="14"/>
  <c r="B30" i="6" s="1"/>
  <c r="F63" i="14"/>
  <c r="B32" i="6" s="1"/>
  <c r="H63" i="14"/>
  <c r="B34" i="6" s="1"/>
  <c r="J63" i="14"/>
  <c r="B36" i="6" s="1"/>
  <c r="L63" i="14"/>
  <c r="B38" i="6" s="1"/>
  <c r="N63" i="14"/>
  <c r="B40" i="6" s="1"/>
  <c r="P63" i="14"/>
  <c r="D23" i="6" s="1"/>
  <c r="D63" i="15"/>
  <c r="D30" i="6" s="1"/>
  <c r="F63" i="15"/>
  <c r="D32" i="6" s="1"/>
  <c r="H63" i="15"/>
  <c r="D34" i="6" s="1"/>
  <c r="J63" i="15"/>
  <c r="D36" i="6" s="1"/>
  <c r="L63" i="15"/>
  <c r="D38" i="6" s="1"/>
  <c r="N63" i="15"/>
  <c r="D40" i="6" s="1"/>
  <c r="E63" i="14"/>
  <c r="B31" i="6" s="1"/>
  <c r="G63" i="14"/>
  <c r="B33" i="6" s="1"/>
  <c r="I63" i="14"/>
  <c r="B35" i="6" s="1"/>
  <c r="K63" i="14"/>
  <c r="B37" i="6" s="1"/>
  <c r="M63" i="14"/>
  <c r="B39" i="6" s="1"/>
  <c r="O63" i="14"/>
  <c r="B41" i="6" s="1"/>
  <c r="E63" i="15"/>
  <c r="D31" i="6" s="1"/>
  <c r="G63" i="15"/>
  <c r="D33" i="6" s="1"/>
  <c r="I63" i="15"/>
  <c r="D35" i="6" s="1"/>
  <c r="K63" i="15"/>
  <c r="D37" i="6" s="1"/>
  <c r="M63" i="15"/>
  <c r="D39" i="6" s="1"/>
  <c r="O63" i="15"/>
  <c r="D41" i="6" s="1"/>
  <c r="D42" i="6" l="1"/>
  <c r="G49" i="6" l="1"/>
  <c r="I49" i="6" l="1"/>
  <c r="I47" i="6"/>
  <c r="G47" i="6"/>
  <c r="G48" i="6"/>
  <c r="B42" i="6"/>
  <c r="I50" i="6"/>
  <c r="I48" i="6"/>
  <c r="G50" i="6"/>
  <c r="D25" i="6" l="1"/>
  <c r="I31" i="6" l="1"/>
  <c r="J31" i="6"/>
  <c r="J30" i="6"/>
  <c r="I32" i="6"/>
  <c r="J33" i="6"/>
  <c r="I34" i="6"/>
  <c r="J35" i="6"/>
  <c r="I36" i="6"/>
  <c r="J37" i="6"/>
  <c r="I38" i="6"/>
  <c r="J39" i="6"/>
  <c r="I40" i="6"/>
  <c r="J40" i="6" l="1"/>
  <c r="I39" i="6"/>
  <c r="J38" i="6"/>
  <c r="I37" i="6"/>
  <c r="J36" i="6"/>
  <c r="I35" i="6"/>
  <c r="J34" i="6"/>
  <c r="I33" i="6"/>
  <c r="J32" i="6"/>
  <c r="I30" i="6"/>
  <c r="J41" i="6"/>
  <c r="J42" i="6" s="1"/>
  <c r="I41" i="6"/>
  <c r="I42" i="6" s="1"/>
  <c r="C6" i="14"/>
</calcChain>
</file>

<file path=xl/sharedStrings.xml><?xml version="1.0" encoding="utf-8"?>
<sst xmlns="http://schemas.openxmlformats.org/spreadsheetml/2006/main" count="219" uniqueCount="142">
  <si>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</si>
  <si>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</si>
  <si>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</si>
  <si>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</si>
  <si>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</si>
  <si>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</si>
  <si>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</si>
  <si>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</si>
  <si>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</si>
  <si>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</si>
  <si>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</si>
  <si>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</si>
  <si>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</si>
  <si>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</si>
  <si>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</si>
  <si>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</si>
  <si>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</si>
  <si>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</si>
  <si>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</si>
  <si>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</si>
  <si>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</si>
  <si>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</si>
  <si>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</si>
  <si>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</si>
  <si>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</si>
  <si>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</si>
  <si>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</si>
  <si>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</si>
  <si>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</si>
  <si>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</si>
  <si>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</si>
  <si>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</si>
  <si>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</si>
  <si>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</si>
  <si>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</si>
  <si>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</si>
  <si>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</si>
  <si>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</si>
  <si>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</si>
  <si>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</si>
  <si>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</si>
  <si>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</si>
  <si>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</si>
  <si>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</si>
  <si>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</si>
  <si>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</si>
  <si>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</si>
  <si>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Misión</t>
  </si>
  <si>
    <t>Visión</t>
  </si>
  <si>
    <t>Mes:</t>
  </si>
  <si>
    <t>Direccion:</t>
  </si>
  <si>
    <t>Dir. General: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</si>
  <si>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</si>
  <si>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</si>
  <si>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</si>
  <si>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</si>
  <si>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</si>
  <si>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</si>
  <si>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</si>
  <si>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</si>
  <si>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</si>
  <si>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</si>
  <si>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</si>
  <si>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</si>
  <si>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</si>
  <si>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</si>
  <si>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</si>
  <si>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</si>
  <si>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</si>
  <si>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</si>
  <si>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</si>
  <si>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</si>
  <si>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</si>
  <si>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</si>
  <si>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</si>
  <si>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</si>
  <si>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</si>
  <si>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</si>
  <si>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</si>
  <si>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</si>
  <si>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</si>
  <si>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</si>
  <si>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</si>
  <si>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</si>
  <si>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</si>
  <si>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</si>
  <si>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</si>
  <si>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</si>
  <si>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</si>
  <si>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</si>
  <si>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</si>
  <si>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</si>
  <si>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</si>
  <si>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</si>
  <si>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</si>
  <si>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</si>
  <si>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</si>
  <si>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</si>
  <si>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</si>
  <si>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</si>
  <si>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</si>
  <si>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</si>
  <si>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</si>
  <si>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</si>
  <si>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</si>
  <si>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</si>
  <si>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</si>
  <si>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</si>
  <si>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</si>
  <si>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</si>
  <si>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</si>
  <si>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</si>
  <si>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</si>
  <si>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</si>
  <si>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</si>
  <si>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</si>
  <si>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</si>
  <si>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</si>
  <si>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</si>
  <si>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</si>
  <si>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</si>
  <si>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</si>
  <si>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</si>
  <si>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</si>
  <si>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</si>
  <si>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</si>
  <si>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</si>
  <si>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</si>
  <si>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</si>
  <si>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</si>
  <si>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</si>
  <si>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</si>
  <si>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</si>
  <si>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</si>
  <si>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H. AYUNTAMIENTO DE TONALA</t>
  </si>
  <si>
    <t>CRONOGRAMA DE ACTIVIDADES 2016</t>
  </si>
  <si>
    <t>ESTIMACION DE EGRESOS PARA EL EJERCICIO 2016</t>
  </si>
  <si>
    <t>EGRESOS EJERCIDOS EJERCICIO 2016</t>
  </si>
  <si>
    <t>JEFATURA DE ESTACIONAMIENTOS</t>
  </si>
  <si>
    <t>DIRECCION DE INGRESOS</t>
  </si>
  <si>
    <t>Ser una dependencia que brinde un servicio de calidad,que genere confianza a la sociedad Tonalteca en cuanto a la tramitacion de Licencias y Permisos Provisionales,tanto como para la apertura y regulacion de estacionamientos Publicos y Exclusivos en via publica.</t>
  </si>
  <si>
    <t>Contar con una Jefatura Vanguardista con un exelente desempeño que genere el reconocimiento de la comunidad Tonalteca, el Turismo local, Nacional e Internacional, contribuyendo a mantener fluidez en las vialidades creando un medio ambiente digno para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</si>
</sst>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3" fillId="0" borderId="0" xfId="0" applyFont="1" applyFill="1"/>
    <xf numFmtId="0" fontId="3" fillId="3" borderId="1" xfId="0" applyFont="1" applyFill="1" applyBorder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3" borderId="1" xfId="0" applyFont="1" applyFill="1" applyBorder="1" applyAlignment="1">
      <alignment wrapText="1"/>
    </xf>
    <xf numFmtId="43" fontId="3" fillId="0" borderId="1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4" xfId="0" applyFont="1" applyFill="1" applyBorder="1" applyAlignment="1"/>
    <xf numFmtId="0" fontId="3" fillId="3" borderId="1" xfId="0" applyFont="1" applyFill="1" applyBorder="1" applyAlignment="1">
      <alignment horizontal="center"/>
    </xf>
    <xf numFmtId="15" fontId="3" fillId="0" borderId="2" xfId="0" applyNumberFormat="1" applyFont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9" fontId="3" fillId="0" borderId="4" xfId="3" applyFont="1" applyBorder="1" applyAlignment="1"/>
    <xf numFmtId="9" fontId="3" fillId="3" borderId="4" xfId="3" applyFont="1" applyFill="1" applyBorder="1" applyAlignment="1"/>
    <xf numFmtId="9" fontId="3" fillId="6" borderId="2" xfId="3" applyFont="1" applyFill="1" applyBorder="1" applyAlignment="1"/>
    <xf numFmtId="9" fontId="3" fillId="6" borderId="4" xfId="3" applyFont="1" applyFill="1" applyBorder="1" applyAlignment="1"/>
    <xf numFmtId="9" fontId="3" fillId="0" borderId="1" xfId="3" applyFont="1" applyBorder="1" applyAlignment="1"/>
    <xf numFmtId="9" fontId="3" fillId="3" borderId="1" xfId="3" applyFont="1" applyFill="1" applyBorder="1" applyAlignment="1"/>
    <xf numFmtId="9" fontId="3" fillId="6" borderId="1" xfId="3" applyFont="1" applyFill="1" applyBorder="1" applyAlignment="1"/>
    <xf numFmtId="0" fontId="7" fillId="7" borderId="0" xfId="0" applyFont="1" applyFill="1"/>
    <xf numFmtId="0" fontId="1" fillId="7" borderId="0" xfId="0" applyFont="1" applyFill="1"/>
    <xf numFmtId="0" fontId="4" fillId="7" borderId="0" xfId="0" applyFont="1" applyFill="1"/>
    <xf numFmtId="0" fontId="1" fillId="7" borderId="1" xfId="0" applyFont="1" applyFill="1" applyBorder="1"/>
    <xf numFmtId="0" fontId="6" fillId="6" borderId="1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/>
    <xf numFmtId="0" fontId="3" fillId="4" borderId="1" xfId="0" applyFont="1" applyFill="1" applyBorder="1" applyAlignment="1">
      <alignment horizontal="center"/>
    </xf>
    <xf numFmtId="9" fontId="3" fillId="7" borderId="2" xfId="0" applyNumberFormat="1" applyFont="1" applyFill="1" applyBorder="1" applyAlignment="1">
      <alignment horizontal="center"/>
    </xf>
    <xf numFmtId="0" fontId="3" fillId="7" borderId="4" xfId="0" applyFont="1" applyFill="1" applyBorder="1" applyAlignment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0" borderId="1" xfId="0" applyFont="1" applyFill="1" applyBorder="1"/>
    <xf numFmtId="9" fontId="3" fillId="7" borderId="10" xfId="3" applyFont="1" applyFill="1" applyBorder="1" applyAlignment="1">
      <alignment horizontal="center"/>
    </xf>
    <xf numFmtId="9" fontId="3" fillId="7" borderId="12" xfId="3" applyFont="1" applyFill="1" applyBorder="1" applyAlignment="1"/>
    <xf numFmtId="9" fontId="3" fillId="7" borderId="4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/>
    </xf>
    <xf numFmtId="0" fontId="8" fillId="8" borderId="3" xfId="0" applyFont="1" applyFill="1" applyBorder="1" applyAlignment="1"/>
    <xf numFmtId="0" fontId="9" fillId="0" borderId="0" xfId="0" applyFont="1"/>
    <xf numFmtId="43" fontId="0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3" fontId="10" fillId="4" borderId="1" xfId="1" applyFont="1" applyFill="1" applyBorder="1" applyAlignment="1">
      <alignment horizontal="center"/>
    </xf>
    <xf numFmtId="43" fontId="10" fillId="9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43" fontId="12" fillId="0" borderId="1" xfId="1" applyFont="1" applyBorder="1"/>
    <xf numFmtId="43" fontId="12" fillId="9" borderId="1" xfId="1" applyFont="1" applyFill="1" applyBorder="1"/>
    <xf numFmtId="0" fontId="12" fillId="0" borderId="1" xfId="0" applyFont="1" applyBorder="1"/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43" fontId="10" fillId="9" borderId="1" xfId="1" applyFont="1" applyFill="1" applyBorder="1"/>
    <xf numFmtId="0" fontId="12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12" fillId="5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3" fontId="13" fillId="0" borderId="1" xfId="1" applyFont="1" applyBorder="1"/>
    <xf numFmtId="43" fontId="0" fillId="0" borderId="1" xfId="1" applyFont="1" applyBorder="1"/>
    <xf numFmtId="43" fontId="13" fillId="9" borderId="1" xfId="1" applyFont="1" applyFill="1" applyBorder="1"/>
    <xf numFmtId="43" fontId="0" fillId="9" borderId="1" xfId="1" applyFont="1" applyFill="1" applyBorder="1"/>
    <xf numFmtId="0" fontId="10" fillId="9" borderId="2" xfId="0" applyFont="1" applyFill="1" applyBorder="1" applyAlignment="1"/>
    <xf numFmtId="0" fontId="10" fillId="9" borderId="4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4" fontId="3" fillId="6" borderId="2" xfId="2" applyFont="1" applyFill="1" applyBorder="1" applyAlignment="1">
      <alignment horizontal="center"/>
    </xf>
    <xf numFmtId="44" fontId="3" fillId="6" borderId="4" xfId="2" applyFont="1" applyFill="1" applyBorder="1" applyAlignment="1">
      <alignment horizontal="center"/>
    </xf>
    <xf numFmtId="44" fontId="3" fillId="3" borderId="2" xfId="2" applyFont="1" applyFill="1" applyBorder="1" applyAlignment="1">
      <alignment horizontal="center"/>
    </xf>
    <xf numFmtId="44" fontId="3" fillId="3" borderId="4" xfId="2" applyFont="1" applyFill="1" applyBorder="1" applyAlignment="1">
      <alignment horizontal="center"/>
    </xf>
    <xf numFmtId="44" fontId="3" fillId="0" borderId="2" xfId="2" applyFont="1" applyBorder="1" applyAlignment="1">
      <alignment horizontal="center"/>
    </xf>
    <xf numFmtId="44" fontId="3" fillId="0" borderId="4" xfId="2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0" fillId="9" borderId="2" xfId="0" applyFont="1" applyFill="1" applyBorder="1" applyAlignment="1">
      <alignment horizontal="left"/>
    </xf>
    <xf numFmtId="0" fontId="10" fillId="9" borderId="4" xfId="0" applyFont="1" applyFill="1" applyBorder="1" applyAlignment="1">
      <alignment horizontal="left"/>
    </xf>
    <xf numFmtId="0" fontId="10" fillId="9" borderId="3" xfId="0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131884</xdr:colOff>
      <xdr:row>0</xdr:row>
      <xdr:rowOff>0</xdr:rowOff>
    </xdr:from>
    <xdr:to>
      <xdr:col>9</xdr:col>
      <xdr:colOff>483577</xdr:colOff>
      <xdr:row>5</xdr:row>
      <xdr:rowOff>136004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3288" y="0"/>
          <a:ext cx="1150327" cy="941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61"/>
  <sheetViews>
    <sheetView tabSelected="1" topLeftCell="A37" zoomScale="130" zoomScaleNormal="130" workbookViewId="0">
      <selection activeCell="G70" sqref="G70"/>
    </sheetView>
  </sheetViews>
  <sheetFormatPr baseColWidth="10" defaultColWidth="11.42578125" defaultRowHeight="12.75" x14ac:dyDescent="0.2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7" spans="1:10" ht="18" x14ac:dyDescent="0.25">
      <c r="A7" s="120" t="str">
        <f>C9</f>
        <v>JEFATURA DE ESTACIONAMIENTOS</v>
      </c>
      <c r="B7" s="120"/>
      <c r="C7" s="120"/>
      <c r="D7" s="120"/>
      <c r="E7" s="120"/>
      <c r="F7" s="120"/>
      <c r="G7" s="120"/>
      <c r="H7" s="120"/>
      <c r="I7" s="120"/>
      <c r="J7" s="120"/>
    </row>
    <row r="9" spans="1:10" x14ac:dyDescent="0.2">
      <c r="A9" s="2" t="s">
        <v>50</v>
      </c>
      <c r="C9" s="90" t="s">
        <v>138</v>
      </c>
      <c r="D9" s="91"/>
      <c r="E9" s="91"/>
      <c r="F9" s="91"/>
      <c r="G9" s="91"/>
      <c r="H9" s="91"/>
      <c r="I9" s="91"/>
      <c r="J9" s="92"/>
    </row>
    <row r="10" spans="1:10" x14ac:dyDescent="0.2">
      <c r="A10" s="4"/>
      <c r="C10" s="5"/>
      <c r="D10" s="5"/>
      <c r="E10" s="5"/>
      <c r="F10" s="5"/>
      <c r="G10" s="5"/>
      <c r="H10" s="5"/>
      <c r="I10" s="5"/>
      <c r="J10" s="5"/>
    </row>
    <row r="11" spans="1:10" x14ac:dyDescent="0.2">
      <c r="A11" s="6" t="s">
        <v>51</v>
      </c>
      <c r="C11" s="90" t="s">
        <v>139</v>
      </c>
      <c r="D11" s="91"/>
      <c r="E11" s="91"/>
      <c r="F11" s="91"/>
      <c r="G11" s="91"/>
      <c r="H11" s="91"/>
      <c r="I11" s="91"/>
      <c r="J11" s="92"/>
    </row>
    <row r="13" spans="1:10" x14ac:dyDescent="0.2">
      <c r="A13" s="121" t="s">
        <v>47</v>
      </c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0" ht="15.75" customHeight="1" x14ac:dyDescent="0.2">
      <c r="A14" s="103" t="s">
        <v>140</v>
      </c>
      <c r="B14" s="124"/>
      <c r="C14" s="124"/>
      <c r="D14" s="124"/>
      <c r="E14" s="124"/>
      <c r="F14" s="124"/>
      <c r="G14" s="124"/>
      <c r="H14" s="124"/>
      <c r="I14" s="124"/>
      <c r="J14" s="125"/>
    </row>
    <row r="15" spans="1:10" ht="15.7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ht="15.75" customHeight="1" x14ac:dyDescent="0.2">
      <c r="A16" s="129"/>
      <c r="B16" s="130"/>
      <c r="C16" s="130"/>
      <c r="D16" s="130"/>
      <c r="E16" s="130"/>
      <c r="F16" s="130"/>
      <c r="G16" s="130"/>
      <c r="H16" s="130"/>
      <c r="I16" s="130"/>
      <c r="J16" s="131"/>
    </row>
    <row r="17" spans="1:13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 x14ac:dyDescent="0.2">
      <c r="A18" s="117" t="s">
        <v>48</v>
      </c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3" ht="12.75" customHeight="1" x14ac:dyDescent="0.2">
      <c r="A19" s="103" t="s">
        <v>141</v>
      </c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13" x14ac:dyDescent="0.2">
      <c r="A20" s="106"/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3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3" ht="13.5" customHeight="1" x14ac:dyDescent="0.2"/>
    <row r="23" spans="1:13" ht="26.25" customHeight="1" x14ac:dyDescent="0.2">
      <c r="A23" s="112" t="s">
        <v>0</v>
      </c>
      <c r="B23" s="113"/>
      <c r="C23" s="114"/>
      <c r="D23" s="7">
        <f>'Presupuesto de Egresos'!P63</f>
        <v>100</v>
      </c>
      <c r="F23" s="113" t="s">
        <v>1</v>
      </c>
      <c r="G23" s="113"/>
      <c r="H23" s="113"/>
      <c r="I23" s="7">
        <f>'Egresos Ejercidos Reales'!P63</f>
        <v>100</v>
      </c>
    </row>
    <row r="25" spans="1:13" x14ac:dyDescent="0.2">
      <c r="A25" s="112" t="s">
        <v>2</v>
      </c>
      <c r="B25" s="113"/>
      <c r="C25" s="113"/>
      <c r="D25" s="26">
        <f>I23/D23</f>
        <v>1</v>
      </c>
      <c r="E25" s="8"/>
    </row>
    <row r="27" spans="1:13" s="3" customFormat="1" x14ac:dyDescent="0.2">
      <c r="K27" s="1"/>
      <c r="L27" s="1"/>
      <c r="M27" s="1"/>
    </row>
    <row r="28" spans="1:13" s="3" customFormat="1" x14ac:dyDescent="0.2">
      <c r="A28" s="9"/>
      <c r="B28" s="10"/>
      <c r="C28" s="10" t="s">
        <v>3</v>
      </c>
      <c r="D28" s="10"/>
      <c r="E28" s="11"/>
      <c r="G28" s="9"/>
      <c r="H28" s="10"/>
      <c r="I28" s="45" t="s">
        <v>44</v>
      </c>
      <c r="J28" s="11"/>
      <c r="K28" s="1"/>
      <c r="L28" s="1"/>
      <c r="M28" s="1"/>
    </row>
    <row r="29" spans="1:13" s="3" customFormat="1" x14ac:dyDescent="0.2">
      <c r="A29" s="12" t="s">
        <v>4</v>
      </c>
      <c r="B29" s="115" t="s">
        <v>5</v>
      </c>
      <c r="C29" s="116"/>
      <c r="D29" s="13" t="s">
        <v>6</v>
      </c>
      <c r="E29" s="14"/>
      <c r="G29" s="12" t="s">
        <v>4</v>
      </c>
      <c r="H29" s="115" t="s">
        <v>46</v>
      </c>
      <c r="I29" s="116"/>
      <c r="J29" s="15" t="s">
        <v>7</v>
      </c>
      <c r="K29" s="1"/>
      <c r="L29" s="1"/>
      <c r="M29" s="1"/>
    </row>
    <row r="30" spans="1:13" s="3" customFormat="1" x14ac:dyDescent="0.2">
      <c r="A30" s="16">
        <v>43131</v>
      </c>
      <c r="B30" s="101">
        <f>'Presupuesto de Egresos'!D63</f>
        <v>100</v>
      </c>
      <c r="C30" s="102"/>
      <c r="D30" s="101">
        <f>'Egresos Ejercidos Reales'!D63</f>
        <v>100</v>
      </c>
      <c r="E30" s="102"/>
      <c r="G30" s="16">
        <v>43131</v>
      </c>
      <c r="H30" s="16"/>
      <c r="I30" s="22" t="e">
        <f>(#REF!+#REF!+#REF!+#REF!)/4</f>
        <v>#REF!</v>
      </c>
      <c r="J30" s="26" t="e">
        <f>(#REF!+#REF!+#REF!+#REF!)/4</f>
        <v>#REF!</v>
      </c>
      <c r="K30" s="1"/>
      <c r="L30" s="1"/>
      <c r="M30" s="1"/>
    </row>
    <row r="31" spans="1:13" s="3" customFormat="1" x14ac:dyDescent="0.2">
      <c r="A31" s="17">
        <v>43159</v>
      </c>
      <c r="B31" s="99">
        <f>'Presupuesto de Egresos'!E63</f>
        <v>0</v>
      </c>
      <c r="C31" s="100"/>
      <c r="D31" s="99">
        <f>'Egresos Ejercidos Reales'!E63</f>
        <v>0</v>
      </c>
      <c r="E31" s="100"/>
      <c r="G31" s="17">
        <v>43159</v>
      </c>
      <c r="H31" s="17"/>
      <c r="I31" s="23" t="e">
        <f>(#REF!+#REF!+#REF!+#REF!)/4</f>
        <v>#REF!</v>
      </c>
      <c r="J31" s="27" t="e">
        <f>(#REF!+#REF!+#REF!+#REF!)/4</f>
        <v>#REF!</v>
      </c>
      <c r="K31" s="1"/>
      <c r="L31" s="1"/>
      <c r="M31" s="1"/>
    </row>
    <row r="32" spans="1:13" s="3" customFormat="1" x14ac:dyDescent="0.2">
      <c r="A32" s="16">
        <v>43190</v>
      </c>
      <c r="B32" s="101">
        <f>'Presupuesto de Egresos'!F63</f>
        <v>0</v>
      </c>
      <c r="C32" s="102"/>
      <c r="D32" s="101">
        <f>'Egresos Ejercidos Reales'!F63</f>
        <v>0</v>
      </c>
      <c r="E32" s="102"/>
      <c r="G32" s="16">
        <v>43190</v>
      </c>
      <c r="H32" s="16"/>
      <c r="I32" s="22" t="e">
        <f>(#REF!+#REF!+#REF!+#REF!)/4</f>
        <v>#REF!</v>
      </c>
      <c r="J32" s="26" t="e">
        <f>(#REF!+#REF!+#REF!+#REF!)/4</f>
        <v>#REF!</v>
      </c>
      <c r="K32" s="1"/>
      <c r="L32" s="1"/>
      <c r="M32" s="1"/>
    </row>
    <row r="33" spans="1:13" s="3" customFormat="1" x14ac:dyDescent="0.2">
      <c r="A33" s="17">
        <v>43220</v>
      </c>
      <c r="B33" s="99">
        <f>'Presupuesto de Egresos'!G63</f>
        <v>0</v>
      </c>
      <c r="C33" s="100"/>
      <c r="D33" s="99">
        <f>'Egresos Ejercidos Reales'!G63</f>
        <v>0</v>
      </c>
      <c r="E33" s="100"/>
      <c r="G33" s="17">
        <v>43220</v>
      </c>
      <c r="H33" s="17"/>
      <c r="I33" s="23" t="e">
        <f>(#REF!+#REF!+#REF!+#REF!)/4</f>
        <v>#REF!</v>
      </c>
      <c r="J33" s="27" t="e">
        <f>(#REF!+#REF!+#REF!+#REF!)/4</f>
        <v>#REF!</v>
      </c>
      <c r="K33" s="1"/>
      <c r="L33" s="1"/>
      <c r="M33" s="1"/>
    </row>
    <row r="34" spans="1:13" s="3" customFormat="1" x14ac:dyDescent="0.2">
      <c r="A34" s="16">
        <v>43251</v>
      </c>
      <c r="B34" s="101">
        <f>'Presupuesto de Egresos'!H63</f>
        <v>0</v>
      </c>
      <c r="C34" s="102"/>
      <c r="D34" s="101">
        <f>'Egresos Ejercidos Reales'!H63</f>
        <v>0</v>
      </c>
      <c r="E34" s="102"/>
      <c r="G34" s="16">
        <v>43251</v>
      </c>
      <c r="H34" s="16"/>
      <c r="I34" s="22" t="e">
        <f>(#REF!+#REF!+#REF!+#REF!)/4</f>
        <v>#REF!</v>
      </c>
      <c r="J34" s="26" t="e">
        <f>(#REF!+#REF!+#REF!+#REF!)/4</f>
        <v>#REF!</v>
      </c>
      <c r="K34" s="1"/>
      <c r="L34" s="1"/>
      <c r="M34" s="1"/>
    </row>
    <row r="35" spans="1:13" s="3" customFormat="1" x14ac:dyDescent="0.2">
      <c r="A35" s="17">
        <v>43281</v>
      </c>
      <c r="B35" s="99">
        <f>'Presupuesto de Egresos'!I63</f>
        <v>0</v>
      </c>
      <c r="C35" s="100"/>
      <c r="D35" s="99">
        <f>'Egresos Ejercidos Reales'!I63</f>
        <v>0</v>
      </c>
      <c r="E35" s="100"/>
      <c r="G35" s="17">
        <v>43281</v>
      </c>
      <c r="H35" s="17"/>
      <c r="I35" s="23" t="e">
        <f>(#REF!+#REF!+#REF!+#REF!)/4</f>
        <v>#REF!</v>
      </c>
      <c r="J35" s="27" t="e">
        <f>(#REF!+#REF!+#REF!+#REF!)/4</f>
        <v>#REF!</v>
      </c>
      <c r="K35" s="1"/>
      <c r="L35" s="1"/>
      <c r="M35" s="1"/>
    </row>
    <row r="36" spans="1:13" s="3" customFormat="1" x14ac:dyDescent="0.2">
      <c r="A36" s="16">
        <v>43312</v>
      </c>
      <c r="B36" s="101">
        <f>'Presupuesto de Egresos'!J63</f>
        <v>0</v>
      </c>
      <c r="C36" s="102"/>
      <c r="D36" s="101">
        <f>'Egresos Ejercidos Reales'!J63</f>
        <v>0</v>
      </c>
      <c r="E36" s="102"/>
      <c r="G36" s="16">
        <v>43312</v>
      </c>
      <c r="H36" s="16"/>
      <c r="I36" s="22" t="e">
        <f>(#REF!+#REF!+#REF!+#REF!)/4</f>
        <v>#REF!</v>
      </c>
      <c r="J36" s="26" t="e">
        <f>(#REF!+#REF!+#REF!+#REF!)/4</f>
        <v>#REF!</v>
      </c>
      <c r="K36" s="1"/>
      <c r="L36" s="1"/>
      <c r="M36" s="1"/>
    </row>
    <row r="37" spans="1:13" s="3" customFormat="1" x14ac:dyDescent="0.2">
      <c r="A37" s="17">
        <v>43343</v>
      </c>
      <c r="B37" s="99">
        <f>'Presupuesto de Egresos'!K63</f>
        <v>0</v>
      </c>
      <c r="C37" s="100"/>
      <c r="D37" s="99">
        <f>'Egresos Ejercidos Reales'!K63</f>
        <v>0</v>
      </c>
      <c r="E37" s="100"/>
      <c r="G37" s="17">
        <v>43343</v>
      </c>
      <c r="H37" s="17"/>
      <c r="I37" s="23" t="e">
        <f>(#REF!+#REF!+#REF!+#REF!)/4</f>
        <v>#REF!</v>
      </c>
      <c r="J37" s="27" t="e">
        <f>(#REF!+#REF!+#REF!+#REF!)/4</f>
        <v>#REF!</v>
      </c>
      <c r="K37" s="1"/>
      <c r="L37" s="1"/>
      <c r="M37" s="1"/>
    </row>
    <row r="38" spans="1:13" s="3" customFormat="1" x14ac:dyDescent="0.2">
      <c r="A38" s="16">
        <v>43373</v>
      </c>
      <c r="B38" s="101">
        <f>'Presupuesto de Egresos'!L63</f>
        <v>0</v>
      </c>
      <c r="C38" s="102"/>
      <c r="D38" s="101">
        <f>'Egresos Ejercidos Reales'!L63</f>
        <v>0</v>
      </c>
      <c r="E38" s="102"/>
      <c r="G38" s="16">
        <v>43373</v>
      </c>
      <c r="H38" s="16"/>
      <c r="I38" s="22" t="e">
        <f>(#REF!+#REF!+#REF!+#REF!)/4</f>
        <v>#REF!</v>
      </c>
      <c r="J38" s="26" t="e">
        <f>(#REF!+#REF!+#REF!+#REF!)/4</f>
        <v>#REF!</v>
      </c>
      <c r="K38" s="1"/>
      <c r="L38" s="1"/>
      <c r="M38" s="1"/>
    </row>
    <row r="39" spans="1:13" s="3" customFormat="1" x14ac:dyDescent="0.2">
      <c r="A39" s="17">
        <v>43404</v>
      </c>
      <c r="B39" s="99">
        <f>'Presupuesto de Egresos'!M63</f>
        <v>0</v>
      </c>
      <c r="C39" s="100"/>
      <c r="D39" s="99">
        <f>'Egresos Ejercidos Reales'!M63</f>
        <v>0</v>
      </c>
      <c r="E39" s="100"/>
      <c r="G39" s="17">
        <v>43404</v>
      </c>
      <c r="H39" s="17"/>
      <c r="I39" s="23" t="e">
        <f>(#REF!+#REF!+#REF!+#REF!)/4</f>
        <v>#REF!</v>
      </c>
      <c r="J39" s="27" t="e">
        <f>(#REF!+#REF!+#REF!+#REF!)/4</f>
        <v>#REF!</v>
      </c>
      <c r="K39" s="1"/>
      <c r="L39" s="1"/>
      <c r="M39" s="1"/>
    </row>
    <row r="40" spans="1:13" s="3" customFormat="1" x14ac:dyDescent="0.2">
      <c r="A40" s="16">
        <v>43434</v>
      </c>
      <c r="B40" s="101">
        <f>'Presupuesto de Egresos'!N63</f>
        <v>0</v>
      </c>
      <c r="C40" s="102"/>
      <c r="D40" s="101">
        <f>'Egresos Ejercidos Reales'!N63</f>
        <v>0</v>
      </c>
      <c r="E40" s="102"/>
      <c r="G40" s="16">
        <v>43434</v>
      </c>
      <c r="H40" s="16"/>
      <c r="I40" s="22" t="e">
        <f>(#REF!+#REF!+#REF!+#REF!)/4</f>
        <v>#REF!</v>
      </c>
      <c r="J40" s="26" t="e">
        <f>(#REF!+#REF!+#REF!+#REF!)/4</f>
        <v>#REF!</v>
      </c>
      <c r="K40" s="1"/>
      <c r="L40" s="1"/>
      <c r="M40" s="1"/>
    </row>
    <row r="41" spans="1:13" s="3" customFormat="1" x14ac:dyDescent="0.2">
      <c r="A41" s="17">
        <v>43465</v>
      </c>
      <c r="B41" s="99">
        <f>'Presupuesto de Egresos'!O63</f>
        <v>0</v>
      </c>
      <c r="C41" s="100"/>
      <c r="D41" s="99">
        <f>'Egresos Ejercidos Reales'!O63</f>
        <v>0</v>
      </c>
      <c r="E41" s="100"/>
      <c r="G41" s="17">
        <v>43465</v>
      </c>
      <c r="H41" s="17"/>
      <c r="I41" s="23" t="e">
        <f>(#REF!+#REF!+#REF!+#REF!)/4</f>
        <v>#REF!</v>
      </c>
      <c r="J41" s="27" t="e">
        <f>(#REF!+#REF!+#REF!+#REF!)/4</f>
        <v>#REF!</v>
      </c>
      <c r="K41" s="1"/>
      <c r="L41" s="1"/>
      <c r="M41" s="1"/>
    </row>
    <row r="42" spans="1:13" s="3" customFormat="1" x14ac:dyDescent="0.2">
      <c r="B42" s="97">
        <f>SUM(B30:C41)</f>
        <v>100</v>
      </c>
      <c r="C42" s="98"/>
      <c r="D42" s="97">
        <f>SUM(D30:E41)</f>
        <v>100</v>
      </c>
      <c r="E42" s="98"/>
      <c r="F42" s="18"/>
      <c r="H42" s="24"/>
      <c r="I42" s="25" t="e">
        <f>I41</f>
        <v>#REF!</v>
      </c>
      <c r="J42" s="28" t="e">
        <f>J41</f>
        <v>#REF!</v>
      </c>
      <c r="K42" s="1"/>
      <c r="L42" s="1"/>
      <c r="M42" s="1"/>
    </row>
    <row r="45" spans="1:13" x14ac:dyDescent="0.2">
      <c r="A45" s="93" t="s">
        <v>45</v>
      </c>
      <c r="B45" s="94"/>
      <c r="C45" s="95"/>
      <c r="D45" s="52" t="s">
        <v>49</v>
      </c>
      <c r="E45" s="53">
        <v>0</v>
      </c>
      <c r="F45" s="51" t="e">
        <f>VLOOKUP(E45,nombremes,2,FALSE)</f>
        <v>#REF!</v>
      </c>
      <c r="G45" s="93" t="s">
        <v>8</v>
      </c>
      <c r="H45" s="94"/>
      <c r="I45" s="95"/>
      <c r="J45" s="1"/>
    </row>
    <row r="46" spans="1:13" x14ac:dyDescent="0.2">
      <c r="A46" s="82" t="s">
        <v>9</v>
      </c>
      <c r="B46" s="96"/>
      <c r="C46" s="83"/>
      <c r="D46" s="82" t="s">
        <v>46</v>
      </c>
      <c r="E46" s="83"/>
      <c r="F46" s="40" t="s">
        <v>7</v>
      </c>
      <c r="G46" s="82" t="s">
        <v>46</v>
      </c>
      <c r="H46" s="83"/>
      <c r="I46" s="40" t="s">
        <v>7</v>
      </c>
      <c r="J46" s="1"/>
    </row>
    <row r="47" spans="1:13" x14ac:dyDescent="0.2">
      <c r="A47" s="84" t="e">
        <f>#REF!</f>
        <v>#REF!</v>
      </c>
      <c r="B47" s="85"/>
      <c r="C47" s="86"/>
      <c r="D47" s="43" t="e">
        <f>VLOOKUP($E$45,compo1,2,FALSE)</f>
        <v>#REF!</v>
      </c>
      <c r="E47" s="42"/>
      <c r="F47" s="43" t="e">
        <f>VLOOKUP($E$45,compo1,3,FALSE)</f>
        <v>#REF!</v>
      </c>
      <c r="G47" s="43" t="e">
        <f>VLOOKUP($E$45,compo1,5,FALSE)</f>
        <v>#REF!</v>
      </c>
      <c r="H47" s="42"/>
      <c r="I47" s="44" t="e">
        <f>VLOOKUP($E$45,compo1,6,FALSE)</f>
        <v>#REF!</v>
      </c>
      <c r="J47" s="1"/>
    </row>
    <row r="48" spans="1:13" x14ac:dyDescent="0.2">
      <c r="A48" s="87" t="e">
        <f>#REF!</f>
        <v>#REF!</v>
      </c>
      <c r="B48" s="88"/>
      <c r="C48" s="89"/>
      <c r="D48" s="43" t="e">
        <f>VLOOKUP($E$45,compo2,2,FALSE)</f>
        <v>#REF!</v>
      </c>
      <c r="E48" s="42"/>
      <c r="F48" s="43" t="e">
        <f>VLOOKUP($E$45,compo2,3,FALSE)</f>
        <v>#REF!</v>
      </c>
      <c r="G48" s="43" t="e">
        <f>VLOOKUP($E$45,compo2,5,FALSE)</f>
        <v>#REF!</v>
      </c>
      <c r="H48" s="42"/>
      <c r="I48" s="44" t="e">
        <f>VLOOKUP($E$45,compo2,6,FALSE)</f>
        <v>#REF!</v>
      </c>
      <c r="J48" s="1"/>
    </row>
    <row r="49" spans="1:10" x14ac:dyDescent="0.2">
      <c r="A49" s="87" t="e">
        <f>#REF!</f>
        <v>#REF!</v>
      </c>
      <c r="B49" s="88"/>
      <c r="C49" s="89"/>
      <c r="D49" s="43" t="e">
        <f>VLOOKUP($E$45,compo3,2,FALSE)</f>
        <v>#REF!</v>
      </c>
      <c r="E49" s="42"/>
      <c r="F49" s="43" t="e">
        <f>VLOOKUP($E$45,compo3,3,FALSE)</f>
        <v>#REF!</v>
      </c>
      <c r="G49" s="43" t="e">
        <f>VLOOKUP($E$45,compo3,5,FALSE)</f>
        <v>#REF!</v>
      </c>
      <c r="H49" s="42"/>
      <c r="I49" s="44" t="e">
        <f>VLOOKUP($E$45,compo3,6,FALSE)</f>
        <v>#REF!</v>
      </c>
      <c r="J49" s="1"/>
    </row>
    <row r="50" spans="1:10" x14ac:dyDescent="0.2">
      <c r="A50" s="90" t="e">
        <f>#REF!</f>
        <v>#REF!</v>
      </c>
      <c r="B50" s="91"/>
      <c r="C50" s="92"/>
      <c r="D50" s="43" t="e">
        <f>VLOOKUP($E$45,compo4,2,FALSE)</f>
        <v>#REF!</v>
      </c>
      <c r="E50" s="42"/>
      <c r="F50" s="43" t="e">
        <f>VLOOKUP($E$45,compo4,3,FALSE)</f>
        <v>#REF!</v>
      </c>
      <c r="G50" s="43" t="e">
        <f>VLOOKUP($E$45,compo4,5,FALSE)</f>
        <v>#REF!</v>
      </c>
      <c r="H50" s="42"/>
      <c r="I50" s="44" t="e">
        <f>VLOOKUP($E$45,compo4,6,FALSE)</f>
        <v>#REF!</v>
      </c>
      <c r="J50" s="1"/>
    </row>
    <row r="51" spans="1:10" x14ac:dyDescent="0.2">
      <c r="A51" s="21"/>
      <c r="B51" s="21"/>
      <c r="C51" s="21"/>
      <c r="D51" s="50"/>
      <c r="E51" s="20"/>
      <c r="F51" s="50"/>
      <c r="G51" s="50"/>
      <c r="J51" s="1"/>
    </row>
    <row r="52" spans="1:10" x14ac:dyDescent="0.2">
      <c r="A52" s="93" t="s">
        <v>10</v>
      </c>
      <c r="B52" s="94"/>
      <c r="C52" s="95"/>
      <c r="D52" s="8"/>
      <c r="E52" s="8"/>
      <c r="F52" s="19"/>
      <c r="G52" s="8"/>
      <c r="J52" s="8"/>
    </row>
    <row r="53" spans="1:10" x14ac:dyDescent="0.2">
      <c r="A53" s="82" t="s">
        <v>9</v>
      </c>
      <c r="B53" s="96"/>
      <c r="C53" s="83"/>
      <c r="D53" s="82" t="s">
        <v>46</v>
      </c>
      <c r="E53" s="83"/>
      <c r="F53" s="19"/>
      <c r="G53" s="8"/>
      <c r="J53" s="8"/>
    </row>
    <row r="54" spans="1:10" x14ac:dyDescent="0.2">
      <c r="A54" s="84" t="e">
        <f>A47</f>
        <v>#REF!</v>
      </c>
      <c r="B54" s="85"/>
      <c r="C54" s="86"/>
      <c r="D54" s="41">
        <v>0.4</v>
      </c>
      <c r="E54" s="49"/>
      <c r="F54" s="19"/>
      <c r="G54" s="8"/>
      <c r="J54" s="8"/>
    </row>
    <row r="55" spans="1:10" ht="12.75" customHeight="1" x14ac:dyDescent="0.2">
      <c r="A55" s="84" t="e">
        <f>A48</f>
        <v>#REF!</v>
      </c>
      <c r="B55" s="85"/>
      <c r="C55" s="86"/>
      <c r="D55" s="41">
        <v>0.3</v>
      </c>
      <c r="E55" s="49"/>
      <c r="F55" s="19"/>
      <c r="G55" s="8"/>
      <c r="J55" s="8"/>
    </row>
    <row r="56" spans="1:10" ht="12.75" customHeight="1" x14ac:dyDescent="0.2">
      <c r="A56" s="84" t="e">
        <f>A49</f>
        <v>#REF!</v>
      </c>
      <c r="B56" s="85"/>
      <c r="C56" s="86"/>
      <c r="D56" s="41">
        <v>0.3</v>
      </c>
      <c r="E56" s="49"/>
      <c r="F56" s="19"/>
      <c r="G56" s="8"/>
      <c r="J56" s="8"/>
    </row>
    <row r="57" spans="1:10" x14ac:dyDescent="0.2">
      <c r="A57" s="84" t="e">
        <f>A50</f>
        <v>#REF!</v>
      </c>
      <c r="B57" s="85"/>
      <c r="C57" s="86"/>
      <c r="D57" s="41"/>
      <c r="E57" s="49"/>
      <c r="F57" s="19"/>
      <c r="G57" s="8"/>
      <c r="J57" s="8"/>
    </row>
    <row r="58" spans="1:10" x14ac:dyDescent="0.2">
      <c r="A58" s="5"/>
      <c r="B58" s="5"/>
      <c r="C58" s="5"/>
      <c r="D58" s="47">
        <f>SUM(D54:D57)</f>
        <v>1</v>
      </c>
      <c r="E58" s="48"/>
      <c r="F58" s="19"/>
      <c r="G58" s="8"/>
      <c r="J58" s="8"/>
    </row>
    <row r="59" spans="1:10" x14ac:dyDescent="0.2">
      <c r="A59" s="5"/>
      <c r="B59" s="5"/>
      <c r="C59" s="5"/>
      <c r="D59" s="8"/>
      <c r="E59" s="8"/>
      <c r="F59" s="19"/>
      <c r="G59" s="8"/>
      <c r="J59" s="8"/>
    </row>
    <row r="60" spans="1:10" x14ac:dyDescent="0.2">
      <c r="A60" s="5"/>
      <c r="B60" s="5"/>
      <c r="C60" s="5"/>
      <c r="D60" s="8"/>
      <c r="E60" s="8"/>
      <c r="F60" s="19"/>
      <c r="G60" s="8"/>
      <c r="J60" s="8"/>
    </row>
    <row r="61" spans="1:10" x14ac:dyDescent="0.2">
      <c r="A61" s="5"/>
      <c r="B61" s="5"/>
      <c r="C61" s="5"/>
      <c r="D61" s="8"/>
      <c r="E61" s="8"/>
      <c r="F61" s="19"/>
      <c r="G61" s="8"/>
      <c r="J61" s="8"/>
    </row>
  </sheetData>
  <sheetProtection algorithmName="SHA-512" hashValue="gZMj4K0KnaKnvnelwvCcO62XxNdzMrJDlmemt3cW8YaGdE+YdKzSdiZwOpxZ3dBNH1y/nLi0GnxWs6Gv7YeuhA==" saltValue="+ISekDYKqENh1SObRIi+dg==" spinCount="100000" sheet="1" objects="1" scenarios="1"/>
  <protectedRanges>
    <protectedRange sqref="D54:E57" name="usodeltiempo_1"/>
    <protectedRange sqref="E45" name="mes_1"/>
    <protectedRange sqref="A19:J21" name="vision"/>
    <protectedRange sqref="C9:J9" name="dependencia"/>
    <protectedRange sqref="C11:J11" name="arearesponsable"/>
    <protectedRange sqref="A14:J16" name="mision"/>
  </protectedRanges>
  <mergeCells count="54">
    <mergeCell ref="A18:J18"/>
    <mergeCell ref="A7:J7"/>
    <mergeCell ref="C9:J9"/>
    <mergeCell ref="C11:J11"/>
    <mergeCell ref="A13:J13"/>
    <mergeCell ref="A14:J16"/>
    <mergeCell ref="A19:J21"/>
    <mergeCell ref="A23:C23"/>
    <mergeCell ref="F23:H23"/>
    <mergeCell ref="A25:C25"/>
    <mergeCell ref="B29:C29"/>
    <mergeCell ref="H29:I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A45:C45"/>
    <mergeCell ref="G45:I45"/>
    <mergeCell ref="A46:C46"/>
    <mergeCell ref="D46:E46"/>
    <mergeCell ref="G46:H46"/>
    <mergeCell ref="A47:C47"/>
    <mergeCell ref="A48:C48"/>
    <mergeCell ref="A49:C49"/>
    <mergeCell ref="A50:C50"/>
    <mergeCell ref="A52:C52"/>
    <mergeCell ref="D53:E53"/>
    <mergeCell ref="A54:C54"/>
    <mergeCell ref="A55:C55"/>
    <mergeCell ref="A56:C56"/>
    <mergeCell ref="A57:C57"/>
    <mergeCell ref="A53:C53"/>
  </mergeCells>
  <pageMargins left="0.55000000000000004" right="0.44" top="0.76" bottom="0.75" header="0.3" footer="0.3"/>
  <pageSetup paperSize="12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44"/>
  <sheetViews>
    <sheetView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RowHeight="12.75" x14ac:dyDescent="0.2"/>
  <cols>
    <col min="1" max="1" width="2.5703125" style="30" customWidth="1"/>
    <col min="2" max="2" width="11.42578125" style="30"/>
    <col min="3" max="3" width="41.28515625" style="30" customWidth="1"/>
    <col min="4" max="15" width="6.140625" style="30" customWidth="1"/>
    <col min="16" max="16384" width="11.42578125" style="30"/>
  </cols>
  <sheetData>
    <row r="1" spans="1:15" ht="18" x14ac:dyDescent="0.25">
      <c r="A1" s="29" t="s">
        <v>134</v>
      </c>
    </row>
    <row r="2" spans="1:15" x14ac:dyDescent="0.2">
      <c r="A2" s="31" t="str">
        <f>'Caratula POA'!C9</f>
        <v>JEFATURA DE ESTACIONAMIENTOS</v>
      </c>
    </row>
    <row r="3" spans="1:15" x14ac:dyDescent="0.2">
      <c r="A3" s="31" t="s">
        <v>135</v>
      </c>
    </row>
    <row r="7" spans="1:15" x14ac:dyDescent="0.2">
      <c r="B7" s="33" t="s">
        <v>23</v>
      </c>
      <c r="C7" s="33" t="s">
        <v>24</v>
      </c>
      <c r="D7" s="34"/>
      <c r="E7" s="35"/>
      <c r="F7" s="35"/>
      <c r="G7" s="35"/>
      <c r="H7" s="35"/>
      <c r="I7" s="35" t="s">
        <v>25</v>
      </c>
      <c r="J7" s="35"/>
      <c r="K7" s="35"/>
      <c r="L7" s="35"/>
      <c r="M7" s="35"/>
      <c r="N7" s="35"/>
      <c r="O7" s="36"/>
    </row>
    <row r="8" spans="1:15" x14ac:dyDescent="0.2">
      <c r="B8" s="37"/>
      <c r="C8" s="37"/>
      <c r="D8" s="38" t="s">
        <v>26</v>
      </c>
      <c r="E8" s="38" t="s">
        <v>27</v>
      </c>
      <c r="F8" s="38" t="s">
        <v>28</v>
      </c>
      <c r="G8" s="38" t="s">
        <v>29</v>
      </c>
      <c r="H8" s="38" t="s">
        <v>30</v>
      </c>
      <c r="I8" s="38" t="s">
        <v>31</v>
      </c>
      <c r="J8" s="38" t="s">
        <v>32</v>
      </c>
      <c r="K8" s="38" t="s">
        <v>33</v>
      </c>
      <c r="L8" s="38" t="s">
        <v>34</v>
      </c>
      <c r="M8" s="38" t="s">
        <v>35</v>
      </c>
      <c r="N8" s="38" t="s">
        <v>36</v>
      </c>
      <c r="O8" s="38" t="s">
        <v>37</v>
      </c>
    </row>
    <row r="9" spans="1:15" x14ac:dyDescent="0.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x14ac:dyDescent="0.2">
      <c r="B10" s="32"/>
      <c r="C10" s="39" t="s">
        <v>39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x14ac:dyDescent="0.2">
      <c r="B11" s="32" t="s">
        <v>38</v>
      </c>
      <c r="C11" s="39" t="e">
        <f>#REF!</f>
        <v>#REF!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x14ac:dyDescent="0.2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x14ac:dyDescent="0.2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x14ac:dyDescent="0.2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x14ac:dyDescent="0.2">
      <c r="B16" s="32"/>
      <c r="C16" s="39" t="s">
        <v>40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x14ac:dyDescent="0.2">
      <c r="B17" s="32" t="s">
        <v>38</v>
      </c>
      <c r="C17" s="39" t="e">
        <f>#REF!</f>
        <v>#REF!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 x14ac:dyDescent="0.2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x14ac:dyDescent="0.2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x14ac:dyDescent="0.2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x14ac:dyDescent="0.2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x14ac:dyDescent="0.2">
      <c r="B22" s="32"/>
      <c r="C22" s="39" t="s">
        <v>41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x14ac:dyDescent="0.2">
      <c r="B23" s="32" t="s">
        <v>38</v>
      </c>
      <c r="C23" s="39" t="e">
        <f>#REF!</f>
        <v>#REF!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x14ac:dyDescent="0.2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 x14ac:dyDescent="0.2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x14ac:dyDescent="0.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 x14ac:dyDescent="0.2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 x14ac:dyDescent="0.2">
      <c r="B28" s="32"/>
      <c r="C28" s="39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 x14ac:dyDescent="0.2">
      <c r="B29" s="32" t="s">
        <v>38</v>
      </c>
      <c r="C29" s="39" t="e">
        <f>#REF!</f>
        <v>#REF!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x14ac:dyDescent="0.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 x14ac:dyDescent="0.2">
      <c r="B36" s="32"/>
      <c r="C36" s="39" t="s">
        <v>43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x14ac:dyDescent="0.2">
      <c r="B37" s="32"/>
      <c r="C37" s="32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2:15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x14ac:dyDescent="0.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x14ac:dyDescent="0.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5" x14ac:dyDescent="0.2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5" x14ac:dyDescent="0.2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</sheetData>
  <pageMargins left="0.46" right="0.41" top="0.6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4" sqref="A4"/>
    </sheetView>
  </sheetViews>
  <sheetFormatPr baseColWidth="10" defaultColWidth="11.42578125" defaultRowHeight="15" x14ac:dyDescent="0.25"/>
  <cols>
    <col min="1" max="1" width="3.5703125" customWidth="1"/>
    <col min="2" max="2" width="15.140625" customWidth="1"/>
    <col min="3" max="3" width="33.5703125" customWidth="1"/>
    <col min="4" max="4" width="16.28515625" style="55" customWidth="1"/>
    <col min="5" max="5" width="18.140625" style="55" customWidth="1"/>
    <col min="6" max="6" width="16.140625" style="55" customWidth="1"/>
    <col min="7" max="8" width="16.42578125" style="55" customWidth="1"/>
    <col min="9" max="9" width="15.85546875" style="55" customWidth="1"/>
    <col min="10" max="10" width="16.5703125" style="55" customWidth="1"/>
    <col min="11" max="11" width="18.5703125" style="55" customWidth="1"/>
    <col min="12" max="12" width="18.7109375" style="55" customWidth="1"/>
    <col min="13" max="13" width="16.42578125" style="55" customWidth="1"/>
    <col min="14" max="14" width="17.5703125" style="55" customWidth="1"/>
    <col min="15" max="16" width="16.28515625" style="55" customWidth="1"/>
  </cols>
  <sheetData>
    <row r="1" spans="1:16" ht="20.25" x14ac:dyDescent="0.3">
      <c r="A1" s="54" t="s">
        <v>134</v>
      </c>
    </row>
    <row r="2" spans="1:16" ht="15.75" x14ac:dyDescent="0.25">
      <c r="A2" s="56" t="s">
        <v>52</v>
      </c>
    </row>
    <row r="3" spans="1:16" ht="15.75" x14ac:dyDescent="0.25">
      <c r="A3" s="56" t="s">
        <v>136</v>
      </c>
    </row>
    <row r="6" spans="1:16" ht="15.75" x14ac:dyDescent="0.25">
      <c r="B6" s="57" t="s">
        <v>53</v>
      </c>
      <c r="C6" s="56" t="str">
        <f>'Egresos Ejercidos Reales'!C6</f>
        <v>JEFATURA DE ESTACIONAMIENTOS</v>
      </c>
    </row>
    <row r="8" spans="1:16" ht="15.75" x14ac:dyDescent="0.25">
      <c r="B8" s="58" t="s">
        <v>54</v>
      </c>
      <c r="C8" s="59" t="s">
        <v>55</v>
      </c>
      <c r="D8" s="60" t="s">
        <v>12</v>
      </c>
      <c r="E8" s="60" t="s">
        <v>13</v>
      </c>
      <c r="F8" s="60" t="s">
        <v>14</v>
      </c>
      <c r="G8" s="60" t="s">
        <v>15</v>
      </c>
      <c r="H8" s="60" t="s">
        <v>16</v>
      </c>
      <c r="I8" s="60" t="s">
        <v>17</v>
      </c>
      <c r="J8" s="60" t="s">
        <v>18</v>
      </c>
      <c r="K8" s="60" t="s">
        <v>19</v>
      </c>
      <c r="L8" s="60" t="s">
        <v>56</v>
      </c>
      <c r="M8" s="60" t="s">
        <v>20</v>
      </c>
      <c r="N8" s="60" t="s">
        <v>21</v>
      </c>
      <c r="O8" s="60" t="s">
        <v>22</v>
      </c>
      <c r="P8" s="60" t="s">
        <v>11</v>
      </c>
    </row>
    <row r="9" spans="1:16" ht="15.75" x14ac:dyDescent="0.25">
      <c r="B9" s="132" t="s">
        <v>57</v>
      </c>
      <c r="C9" s="133"/>
      <c r="D9" s="61">
        <f>SUM(D10:D14)</f>
        <v>100</v>
      </c>
      <c r="E9" s="61">
        <f t="shared" ref="E9:P9" si="0">SUM(E10:E14)</f>
        <v>0</v>
      </c>
      <c r="F9" s="61">
        <f t="shared" si="0"/>
        <v>0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1">
        <f t="shared" si="0"/>
        <v>0</v>
      </c>
      <c r="O9" s="61">
        <f t="shared" si="0"/>
        <v>0</v>
      </c>
      <c r="P9" s="61">
        <f t="shared" si="0"/>
        <v>100</v>
      </c>
    </row>
    <row r="10" spans="1:16" ht="30.75" x14ac:dyDescent="0.25">
      <c r="B10" s="62">
        <v>1100</v>
      </c>
      <c r="C10" s="63" t="s">
        <v>58</v>
      </c>
      <c r="D10" s="64">
        <v>100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>
        <f t="shared" ref="P10:P15" si="1">SUM(D10:O10)</f>
        <v>100</v>
      </c>
    </row>
    <row r="11" spans="1:16" ht="30.75" x14ac:dyDescent="0.25">
      <c r="B11" s="62">
        <v>1200</v>
      </c>
      <c r="C11" s="63" t="s">
        <v>59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>
        <f t="shared" si="1"/>
        <v>0</v>
      </c>
    </row>
    <row r="12" spans="1:16" ht="30.75" x14ac:dyDescent="0.25">
      <c r="B12" s="62">
        <v>1300</v>
      </c>
      <c r="C12" s="63" t="s">
        <v>60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>
        <f t="shared" si="1"/>
        <v>0</v>
      </c>
    </row>
    <row r="13" spans="1:16" ht="15.75" x14ac:dyDescent="0.25">
      <c r="B13" s="62">
        <v>1400</v>
      </c>
      <c r="C13" s="66" t="s">
        <v>61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>
        <f t="shared" si="1"/>
        <v>0</v>
      </c>
    </row>
    <row r="14" spans="1:16" ht="30.75" x14ac:dyDescent="0.25">
      <c r="B14" s="62">
        <v>1500</v>
      </c>
      <c r="C14" s="63" t="s">
        <v>62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>
        <f t="shared" si="1"/>
        <v>0</v>
      </c>
    </row>
    <row r="15" spans="1:16" ht="15.75" x14ac:dyDescent="0.25">
      <c r="B15" s="67"/>
      <c r="C15" s="68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>
        <f t="shared" si="1"/>
        <v>0</v>
      </c>
    </row>
    <row r="16" spans="1:16" ht="15.75" x14ac:dyDescent="0.25">
      <c r="B16" s="132" t="s">
        <v>63</v>
      </c>
      <c r="C16" s="133"/>
      <c r="D16" s="69">
        <f>SUM(D17:D24)</f>
        <v>0</v>
      </c>
      <c r="E16" s="69">
        <f>SUM(E17:E24)</f>
        <v>0</v>
      </c>
      <c r="F16" s="69">
        <f t="shared" ref="F16:P16" si="2">SUM(F17:F24)</f>
        <v>0</v>
      </c>
      <c r="G16" s="69">
        <f t="shared" si="2"/>
        <v>0</v>
      </c>
      <c r="H16" s="69">
        <f t="shared" si="2"/>
        <v>0</v>
      </c>
      <c r="I16" s="69">
        <f t="shared" si="2"/>
        <v>0</v>
      </c>
      <c r="J16" s="69">
        <f t="shared" si="2"/>
        <v>0</v>
      </c>
      <c r="K16" s="69">
        <f t="shared" si="2"/>
        <v>0</v>
      </c>
      <c r="L16" s="69">
        <f t="shared" si="2"/>
        <v>0</v>
      </c>
      <c r="M16" s="69">
        <f t="shared" si="2"/>
        <v>0</v>
      </c>
      <c r="N16" s="69">
        <f t="shared" si="2"/>
        <v>0</v>
      </c>
      <c r="O16" s="69">
        <f t="shared" si="2"/>
        <v>0</v>
      </c>
      <c r="P16" s="69">
        <f t="shared" si="2"/>
        <v>0</v>
      </c>
    </row>
    <row r="17" spans="2:16" ht="45.75" x14ac:dyDescent="0.25">
      <c r="B17" s="62">
        <v>2100</v>
      </c>
      <c r="C17" s="70" t="s">
        <v>64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>
        <f t="shared" ref="P17:P25" si="3">SUM(D17:O17)</f>
        <v>0</v>
      </c>
    </row>
    <row r="18" spans="2:16" ht="15.75" x14ac:dyDescent="0.25">
      <c r="B18" s="62">
        <v>2200</v>
      </c>
      <c r="C18" s="66" t="s">
        <v>65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>
        <f t="shared" si="3"/>
        <v>0</v>
      </c>
    </row>
    <row r="19" spans="2:16" ht="30.75" x14ac:dyDescent="0.25">
      <c r="B19" s="67">
        <v>2400</v>
      </c>
      <c r="C19" s="68" t="s">
        <v>66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>
        <f t="shared" si="3"/>
        <v>0</v>
      </c>
    </row>
    <row r="20" spans="2:16" ht="30.75" x14ac:dyDescent="0.25">
      <c r="B20" s="67">
        <v>2500</v>
      </c>
      <c r="C20" s="68" t="s">
        <v>67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>
        <f t="shared" si="3"/>
        <v>0</v>
      </c>
    </row>
    <row r="21" spans="2:16" ht="30.75" x14ac:dyDescent="0.25">
      <c r="B21" s="67">
        <v>2600</v>
      </c>
      <c r="C21" s="68" t="s">
        <v>68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>
        <f t="shared" si="3"/>
        <v>0</v>
      </c>
    </row>
    <row r="22" spans="2:16" ht="45.75" x14ac:dyDescent="0.25">
      <c r="B22" s="67">
        <v>2700</v>
      </c>
      <c r="C22" s="68" t="s">
        <v>69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>
        <f t="shared" si="3"/>
        <v>0</v>
      </c>
    </row>
    <row r="23" spans="2:16" ht="30.75" hidden="1" x14ac:dyDescent="0.25">
      <c r="B23" s="67">
        <v>2800</v>
      </c>
      <c r="C23" s="68" t="s">
        <v>70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>
        <f t="shared" si="3"/>
        <v>0</v>
      </c>
    </row>
    <row r="24" spans="2:16" ht="30.75" x14ac:dyDescent="0.25">
      <c r="B24" s="67">
        <v>2900</v>
      </c>
      <c r="C24" s="70" t="s">
        <v>71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>
        <f t="shared" si="3"/>
        <v>0</v>
      </c>
    </row>
    <row r="25" spans="2:16" ht="15.75" x14ac:dyDescent="0.25">
      <c r="B25" s="71"/>
      <c r="C25" s="66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>
        <f t="shared" si="3"/>
        <v>0</v>
      </c>
    </row>
    <row r="26" spans="2:16" ht="15.75" x14ac:dyDescent="0.25">
      <c r="B26" s="132" t="s">
        <v>72</v>
      </c>
      <c r="C26" s="133"/>
      <c r="D26" s="69">
        <f>SUM(D27:D35)</f>
        <v>0</v>
      </c>
      <c r="E26" s="69">
        <f t="shared" ref="E26:P26" si="4">SUM(E27:E35)</f>
        <v>0</v>
      </c>
      <c r="F26" s="69">
        <f t="shared" si="4"/>
        <v>0</v>
      </c>
      <c r="G26" s="69">
        <f t="shared" si="4"/>
        <v>0</v>
      </c>
      <c r="H26" s="69">
        <f t="shared" si="4"/>
        <v>0</v>
      </c>
      <c r="I26" s="69">
        <f t="shared" si="4"/>
        <v>0</v>
      </c>
      <c r="J26" s="69">
        <f t="shared" si="4"/>
        <v>0</v>
      </c>
      <c r="K26" s="69">
        <f t="shared" si="4"/>
        <v>0</v>
      </c>
      <c r="L26" s="69">
        <f t="shared" si="4"/>
        <v>0</v>
      </c>
      <c r="M26" s="69">
        <f t="shared" si="4"/>
        <v>0</v>
      </c>
      <c r="N26" s="69">
        <f t="shared" si="4"/>
        <v>0</v>
      </c>
      <c r="O26" s="69">
        <f t="shared" si="4"/>
        <v>0</v>
      </c>
      <c r="P26" s="69">
        <f t="shared" si="4"/>
        <v>0</v>
      </c>
    </row>
    <row r="27" spans="2:16" ht="15.75" x14ac:dyDescent="0.25">
      <c r="B27" s="67">
        <v>3100</v>
      </c>
      <c r="C27" s="72" t="s">
        <v>73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>
        <f t="shared" ref="P27:P47" si="5">SUM(D27:O27)</f>
        <v>0</v>
      </c>
    </row>
    <row r="28" spans="2:16" ht="15.75" x14ac:dyDescent="0.25">
      <c r="B28" s="67">
        <v>3200</v>
      </c>
      <c r="C28" s="73" t="s">
        <v>74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>
        <f t="shared" si="5"/>
        <v>0</v>
      </c>
    </row>
    <row r="29" spans="2:16" ht="45.75" x14ac:dyDescent="0.25">
      <c r="B29" s="67">
        <v>3300</v>
      </c>
      <c r="C29" s="68" t="s">
        <v>75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>
        <f t="shared" si="5"/>
        <v>0</v>
      </c>
    </row>
    <row r="30" spans="2:16" ht="30.75" x14ac:dyDescent="0.25">
      <c r="B30" s="67">
        <v>3400</v>
      </c>
      <c r="C30" s="68" t="s">
        <v>76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>
        <f t="shared" si="5"/>
        <v>0</v>
      </c>
    </row>
    <row r="31" spans="2:16" ht="45.75" x14ac:dyDescent="0.25">
      <c r="B31" s="67">
        <v>3500</v>
      </c>
      <c r="C31" s="68" t="s">
        <v>77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>
        <f t="shared" si="5"/>
        <v>0</v>
      </c>
    </row>
    <row r="32" spans="2:16" ht="30.75" x14ac:dyDescent="0.25">
      <c r="B32" s="67">
        <v>3600</v>
      </c>
      <c r="C32" s="68" t="s">
        <v>78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>
        <f t="shared" si="5"/>
        <v>0</v>
      </c>
    </row>
    <row r="33" spans="2:16" ht="15.75" x14ac:dyDescent="0.25">
      <c r="B33" s="67">
        <v>3700</v>
      </c>
      <c r="C33" s="73" t="s">
        <v>79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>
        <f t="shared" si="5"/>
        <v>0</v>
      </c>
    </row>
    <row r="34" spans="2:16" ht="15.75" x14ac:dyDescent="0.25">
      <c r="B34" s="67">
        <v>3800</v>
      </c>
      <c r="C34" s="73" t="s">
        <v>80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>
        <f t="shared" si="5"/>
        <v>0</v>
      </c>
    </row>
    <row r="35" spans="2:16" ht="15.75" x14ac:dyDescent="0.25">
      <c r="B35" s="67">
        <v>3900</v>
      </c>
      <c r="C35" s="73" t="s">
        <v>81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>
        <f t="shared" si="5"/>
        <v>0</v>
      </c>
    </row>
    <row r="36" spans="2:16" ht="15.75" hidden="1" x14ac:dyDescent="0.25">
      <c r="B36" s="74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77"/>
      <c r="P36" s="65">
        <f t="shared" si="5"/>
        <v>0</v>
      </c>
    </row>
    <row r="37" spans="2:16" ht="15.75" hidden="1" x14ac:dyDescent="0.25">
      <c r="B37" s="132" t="s">
        <v>82</v>
      </c>
      <c r="C37" s="134"/>
      <c r="D37" s="134"/>
      <c r="E37" s="133"/>
      <c r="F37" s="78"/>
      <c r="G37" s="78"/>
      <c r="H37" s="78"/>
      <c r="I37" s="78"/>
      <c r="J37" s="78"/>
      <c r="K37" s="78"/>
      <c r="L37" s="78"/>
      <c r="M37" s="78"/>
      <c r="N37" s="79"/>
      <c r="O37" s="79"/>
      <c r="P37" s="65">
        <f t="shared" si="5"/>
        <v>0</v>
      </c>
    </row>
    <row r="38" spans="2:16" ht="30.75" hidden="1" x14ac:dyDescent="0.25">
      <c r="B38" s="67">
        <v>4100</v>
      </c>
      <c r="C38" s="68" t="s">
        <v>83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65">
        <f t="shared" si="5"/>
        <v>0</v>
      </c>
    </row>
    <row r="39" spans="2:16" ht="30.75" hidden="1" x14ac:dyDescent="0.25">
      <c r="B39" s="67">
        <v>4200</v>
      </c>
      <c r="C39" s="68" t="s">
        <v>84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65">
        <f t="shared" si="5"/>
        <v>0</v>
      </c>
    </row>
    <row r="40" spans="2:16" ht="15.75" hidden="1" x14ac:dyDescent="0.25">
      <c r="B40" s="67">
        <v>4300</v>
      </c>
      <c r="C40" s="73" t="s">
        <v>85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65">
        <f t="shared" si="5"/>
        <v>0</v>
      </c>
    </row>
    <row r="41" spans="2:16" ht="15.75" hidden="1" x14ac:dyDescent="0.25">
      <c r="B41" s="67">
        <v>4400</v>
      </c>
      <c r="C41" s="73" t="s">
        <v>86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65">
        <f t="shared" si="5"/>
        <v>0</v>
      </c>
    </row>
    <row r="42" spans="2:16" ht="15.75" hidden="1" x14ac:dyDescent="0.25">
      <c r="B42" s="67">
        <v>4500</v>
      </c>
      <c r="C42" s="73" t="s">
        <v>87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65">
        <f t="shared" si="5"/>
        <v>0</v>
      </c>
    </row>
    <row r="43" spans="2:16" ht="30.75" hidden="1" x14ac:dyDescent="0.25">
      <c r="B43" s="67">
        <v>4600</v>
      </c>
      <c r="C43" s="68" t="s">
        <v>88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65">
        <f t="shared" si="5"/>
        <v>0</v>
      </c>
    </row>
    <row r="44" spans="2:16" ht="30.75" hidden="1" x14ac:dyDescent="0.25">
      <c r="B44" s="67">
        <v>4700</v>
      </c>
      <c r="C44" s="68" t="s">
        <v>89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65">
        <f t="shared" si="5"/>
        <v>0</v>
      </c>
    </row>
    <row r="45" spans="2:16" ht="15.75" hidden="1" x14ac:dyDescent="0.25">
      <c r="B45" s="67">
        <v>4800</v>
      </c>
      <c r="C45" s="73" t="s">
        <v>90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65">
        <f t="shared" si="5"/>
        <v>0</v>
      </c>
    </row>
    <row r="46" spans="2:16" ht="15.75" hidden="1" x14ac:dyDescent="0.25">
      <c r="B46" s="67">
        <v>4900</v>
      </c>
      <c r="C46" s="73" t="s">
        <v>91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65">
        <f t="shared" si="5"/>
        <v>0</v>
      </c>
    </row>
    <row r="47" spans="2:16" ht="15.75" x14ac:dyDescent="0.25">
      <c r="B47" s="75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65">
        <f t="shared" si="5"/>
        <v>0</v>
      </c>
    </row>
    <row r="48" spans="2:16" ht="15.75" x14ac:dyDescent="0.25">
      <c r="B48" s="80" t="s">
        <v>92</v>
      </c>
      <c r="C48" s="81"/>
      <c r="D48" s="69">
        <f>SUM(D49:D57)</f>
        <v>0</v>
      </c>
      <c r="E48" s="69">
        <f t="shared" ref="E48:P48" si="6">SUM(E49:E57)</f>
        <v>0</v>
      </c>
      <c r="F48" s="69">
        <f t="shared" si="6"/>
        <v>0</v>
      </c>
      <c r="G48" s="69">
        <f t="shared" si="6"/>
        <v>0</v>
      </c>
      <c r="H48" s="69">
        <f t="shared" si="6"/>
        <v>0</v>
      </c>
      <c r="I48" s="69">
        <f t="shared" si="6"/>
        <v>0</v>
      </c>
      <c r="J48" s="69">
        <f t="shared" si="6"/>
        <v>0</v>
      </c>
      <c r="K48" s="69">
        <f t="shared" si="6"/>
        <v>0</v>
      </c>
      <c r="L48" s="69">
        <f t="shared" si="6"/>
        <v>0</v>
      </c>
      <c r="M48" s="69">
        <f t="shared" si="6"/>
        <v>0</v>
      </c>
      <c r="N48" s="69">
        <f t="shared" si="6"/>
        <v>0</v>
      </c>
      <c r="O48" s="69">
        <f t="shared" si="6"/>
        <v>0</v>
      </c>
      <c r="P48" s="69">
        <f t="shared" si="6"/>
        <v>0</v>
      </c>
    </row>
    <row r="49" spans="2:16" ht="30.75" x14ac:dyDescent="0.25">
      <c r="B49" s="67">
        <v>5100</v>
      </c>
      <c r="C49" s="68" t="s">
        <v>93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5">
        <f t="shared" ref="P49:P58" si="7">SUM(D49:O49)</f>
        <v>0</v>
      </c>
    </row>
    <row r="50" spans="2:16" ht="30.75" x14ac:dyDescent="0.25">
      <c r="B50" s="67">
        <v>5200</v>
      </c>
      <c r="C50" s="68" t="s">
        <v>94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>
        <f t="shared" si="7"/>
        <v>0</v>
      </c>
    </row>
    <row r="51" spans="2:16" ht="30.75" x14ac:dyDescent="0.25">
      <c r="B51" s="67">
        <v>5300</v>
      </c>
      <c r="C51" s="68" t="s">
        <v>95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>
        <f t="shared" si="7"/>
        <v>0</v>
      </c>
    </row>
    <row r="52" spans="2:16" ht="30.75" x14ac:dyDescent="0.25">
      <c r="B52" s="67">
        <v>5400</v>
      </c>
      <c r="C52" s="68" t="s">
        <v>96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>
        <f t="shared" si="7"/>
        <v>0</v>
      </c>
    </row>
    <row r="53" spans="2:16" ht="15.75" x14ac:dyDescent="0.25">
      <c r="B53" s="67">
        <v>5500</v>
      </c>
      <c r="C53" s="73" t="s">
        <v>97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>
        <f t="shared" si="7"/>
        <v>0</v>
      </c>
    </row>
    <row r="54" spans="2:16" ht="30.75" x14ac:dyDescent="0.25">
      <c r="B54" s="67">
        <v>5600</v>
      </c>
      <c r="C54" s="68" t="s">
        <v>98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>
        <f t="shared" si="7"/>
        <v>0</v>
      </c>
    </row>
    <row r="55" spans="2:16" ht="15.75" hidden="1" x14ac:dyDescent="0.25">
      <c r="B55" s="67">
        <v>5700</v>
      </c>
      <c r="C55" s="73" t="s">
        <v>99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>
        <f t="shared" si="7"/>
        <v>0</v>
      </c>
    </row>
    <row r="56" spans="2:16" ht="15.75" hidden="1" x14ac:dyDescent="0.25">
      <c r="B56" s="67">
        <v>5800</v>
      </c>
      <c r="C56" s="73" t="s">
        <v>100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5">
        <f t="shared" si="7"/>
        <v>0</v>
      </c>
    </row>
    <row r="57" spans="2:16" ht="15.75" x14ac:dyDescent="0.25">
      <c r="B57" s="67">
        <v>5900</v>
      </c>
      <c r="C57" s="73" t="s">
        <v>101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>
        <f t="shared" si="7"/>
        <v>0</v>
      </c>
    </row>
    <row r="58" spans="2:16" ht="15.75" x14ac:dyDescent="0.25">
      <c r="B58" s="75"/>
      <c r="C58" s="75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65">
        <f t="shared" si="7"/>
        <v>0</v>
      </c>
    </row>
    <row r="59" spans="2:16" ht="15.75" x14ac:dyDescent="0.25">
      <c r="B59" s="132" t="s">
        <v>102</v>
      </c>
      <c r="C59" s="133"/>
      <c r="D59" s="69">
        <f>SUM(D60)</f>
        <v>0</v>
      </c>
      <c r="E59" s="69">
        <f t="shared" ref="E59:P59" si="8">SUM(E60)</f>
        <v>0</v>
      </c>
      <c r="F59" s="69">
        <f t="shared" si="8"/>
        <v>0</v>
      </c>
      <c r="G59" s="69">
        <f t="shared" si="8"/>
        <v>0</v>
      </c>
      <c r="H59" s="69">
        <f t="shared" si="8"/>
        <v>0</v>
      </c>
      <c r="I59" s="69">
        <f t="shared" si="8"/>
        <v>0</v>
      </c>
      <c r="J59" s="69">
        <f t="shared" si="8"/>
        <v>0</v>
      </c>
      <c r="K59" s="69">
        <f t="shared" si="8"/>
        <v>0</v>
      </c>
      <c r="L59" s="69">
        <f t="shared" si="8"/>
        <v>0</v>
      </c>
      <c r="M59" s="69">
        <f t="shared" si="8"/>
        <v>0</v>
      </c>
      <c r="N59" s="69">
        <f t="shared" si="8"/>
        <v>0</v>
      </c>
      <c r="O59" s="69">
        <f t="shared" si="8"/>
        <v>0</v>
      </c>
      <c r="P59" s="69">
        <f t="shared" si="8"/>
        <v>0</v>
      </c>
    </row>
    <row r="60" spans="2:16" ht="30.75" x14ac:dyDescent="0.25">
      <c r="B60" s="67">
        <v>6100</v>
      </c>
      <c r="C60" s="68" t="s">
        <v>103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5">
        <f>SUM(D60:O60)</f>
        <v>0</v>
      </c>
    </row>
    <row r="61" spans="2:16" ht="15.75" x14ac:dyDescent="0.25">
      <c r="B61" s="74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65">
        <f>SUM(D61:O61)</f>
        <v>0</v>
      </c>
    </row>
    <row r="62" spans="2:16" ht="15.75" x14ac:dyDescent="0.25">
      <c r="B62" s="75"/>
      <c r="C62" s="75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65">
        <f>SUM(D62:O62)</f>
        <v>0</v>
      </c>
    </row>
    <row r="63" spans="2:16" ht="15.75" x14ac:dyDescent="0.25">
      <c r="B63" s="132" t="s">
        <v>104</v>
      </c>
      <c r="C63" s="133"/>
      <c r="D63" s="69">
        <f>D59+D48+D26+D16+D9</f>
        <v>100</v>
      </c>
      <c r="E63" s="69">
        <f t="shared" ref="E63:P63" si="9">E59+E48+E26+E16+E9</f>
        <v>0</v>
      </c>
      <c r="F63" s="69">
        <f t="shared" si="9"/>
        <v>0</v>
      </c>
      <c r="G63" s="69">
        <f t="shared" si="9"/>
        <v>0</v>
      </c>
      <c r="H63" s="69">
        <f>H59+H48+H26+H16+H9</f>
        <v>0</v>
      </c>
      <c r="I63" s="69">
        <f t="shared" si="9"/>
        <v>0</v>
      </c>
      <c r="J63" s="69">
        <f t="shared" si="9"/>
        <v>0</v>
      </c>
      <c r="K63" s="69">
        <f t="shared" si="9"/>
        <v>0</v>
      </c>
      <c r="L63" s="69">
        <f t="shared" si="9"/>
        <v>0</v>
      </c>
      <c r="M63" s="69">
        <f t="shared" si="9"/>
        <v>0</v>
      </c>
      <c r="N63" s="69">
        <f t="shared" si="9"/>
        <v>0</v>
      </c>
      <c r="O63" s="69">
        <f t="shared" si="9"/>
        <v>0</v>
      </c>
      <c r="P63" s="69">
        <f t="shared" si="9"/>
        <v>100</v>
      </c>
    </row>
    <row r="87" ht="30.75" customHeight="1" x14ac:dyDescent="0.25"/>
    <row r="90" ht="30.75" hidden="1" customHeight="1" x14ac:dyDescent="0.25"/>
    <row r="103" ht="15.75" hidden="1" customHeight="1" x14ac:dyDescent="0.25"/>
    <row r="104" ht="15.75" hidden="1" customHeight="1" x14ac:dyDescent="0.25"/>
    <row r="105" ht="30.75" hidden="1" customHeight="1" x14ac:dyDescent="0.25"/>
    <row r="106" ht="30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30.75" hidden="1" customHeight="1" x14ac:dyDescent="0.25"/>
    <row r="111" ht="30.75" hidden="1" customHeight="1" x14ac:dyDescent="0.25"/>
    <row r="112" ht="15.75" hidden="1" customHeight="1" x14ac:dyDescent="0.25"/>
    <row r="113" ht="15.75" hidden="1" customHeight="1" x14ac:dyDescent="0.25"/>
    <row r="122" ht="15.75" hidden="1" customHeight="1" x14ac:dyDescent="0.25"/>
    <row r="123" ht="15.75" hidden="1" customHeight="1" x14ac:dyDescent="0.25"/>
    <row r="159" ht="30.75" customHeight="1" x14ac:dyDescent="0.25"/>
    <row r="162" ht="30.75" hidden="1" customHeight="1" x14ac:dyDescent="0.25"/>
    <row r="175" ht="15.75" hidden="1" customHeight="1" x14ac:dyDescent="0.25"/>
    <row r="176" ht="15.75" hidden="1" customHeight="1" x14ac:dyDescent="0.25"/>
    <row r="177" ht="30.75" hidden="1" customHeight="1" x14ac:dyDescent="0.25"/>
    <row r="178" ht="30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30.75" hidden="1" customHeight="1" x14ac:dyDescent="0.25"/>
    <row r="183" ht="30.75" hidden="1" customHeight="1" x14ac:dyDescent="0.25"/>
    <row r="184" ht="15.75" hidden="1" customHeight="1" x14ac:dyDescent="0.25"/>
    <row r="185" ht="15.75" hidden="1" customHeight="1" x14ac:dyDescent="0.25"/>
    <row r="194" ht="15.75" hidden="1" customHeight="1" x14ac:dyDescent="0.25"/>
    <row r="195" ht="15.75" hidden="1" customHeight="1" x14ac:dyDescent="0.25"/>
    <row r="231" ht="30.75" customHeight="1" x14ac:dyDescent="0.25"/>
    <row r="234" ht="30.75" hidden="1" customHeight="1" x14ac:dyDescent="0.25"/>
    <row r="247" ht="15.75" hidden="1" customHeight="1" x14ac:dyDescent="0.25"/>
    <row r="248" ht="15.75" hidden="1" customHeight="1" x14ac:dyDescent="0.25"/>
    <row r="249" ht="30.75" hidden="1" customHeight="1" x14ac:dyDescent="0.25"/>
    <row r="250" ht="30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30.75" hidden="1" customHeight="1" x14ac:dyDescent="0.25"/>
    <row r="255" ht="30.75" hidden="1" customHeight="1" x14ac:dyDescent="0.25"/>
    <row r="256" ht="15.75" hidden="1" customHeight="1" x14ac:dyDescent="0.25"/>
    <row r="257" ht="15.75" hidden="1" customHeight="1" x14ac:dyDescent="0.25"/>
    <row r="266" ht="15.75" hidden="1" customHeight="1" x14ac:dyDescent="0.25"/>
    <row r="267" ht="15.75" hidden="1" customHeight="1" x14ac:dyDescent="0.25"/>
    <row r="303" ht="30.75" customHeight="1" x14ac:dyDescent="0.25"/>
    <row r="306" ht="30.75" hidden="1" customHeight="1" x14ac:dyDescent="0.25"/>
    <row r="319" ht="15.75" hidden="1" customHeight="1" x14ac:dyDescent="0.25"/>
    <row r="320" ht="15.75" hidden="1" customHeight="1" x14ac:dyDescent="0.25"/>
    <row r="321" ht="30.75" hidden="1" customHeight="1" x14ac:dyDescent="0.25"/>
    <row r="322" ht="30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30.75" hidden="1" customHeight="1" x14ac:dyDescent="0.25"/>
    <row r="327" ht="30.75" hidden="1" customHeight="1" x14ac:dyDescent="0.25"/>
    <row r="328" ht="15.75" hidden="1" customHeight="1" x14ac:dyDescent="0.25"/>
    <row r="329" ht="15.75" hidden="1" customHeight="1" x14ac:dyDescent="0.25"/>
    <row r="338" ht="15.75" hidden="1" customHeight="1" x14ac:dyDescent="0.25"/>
    <row r="339" ht="15.75" hidden="1" customHeight="1" x14ac:dyDescent="0.25"/>
    <row r="375" ht="30.75" customHeight="1" x14ac:dyDescent="0.25"/>
    <row r="378" ht="30.75" hidden="1" customHeight="1" x14ac:dyDescent="0.25"/>
    <row r="391" ht="15.75" hidden="1" customHeight="1" x14ac:dyDescent="0.25"/>
    <row r="392" ht="15.75" hidden="1" customHeight="1" x14ac:dyDescent="0.25"/>
    <row r="393" ht="30.75" hidden="1" customHeight="1" x14ac:dyDescent="0.25"/>
    <row r="394" ht="30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30.75" hidden="1" customHeight="1" x14ac:dyDescent="0.25"/>
    <row r="399" ht="30.75" hidden="1" customHeight="1" x14ac:dyDescent="0.25"/>
    <row r="400" ht="15.75" hidden="1" customHeight="1" x14ac:dyDescent="0.25"/>
    <row r="401" ht="15.75" hidden="1" customHeight="1" x14ac:dyDescent="0.25"/>
    <row r="410" ht="15.75" hidden="1" customHeight="1" x14ac:dyDescent="0.25"/>
    <row r="411" ht="15.75" hidden="1" customHeight="1" x14ac:dyDescent="0.25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ColWidth="11.42578125" defaultRowHeight="15" x14ac:dyDescent="0.25"/>
  <cols>
    <col min="1" max="1" width="3.5703125" customWidth="1"/>
    <col min="2" max="2" width="15.28515625" customWidth="1"/>
    <col min="3" max="3" width="33.5703125" customWidth="1"/>
    <col min="4" max="4" width="16.28515625" style="55" customWidth="1"/>
    <col min="5" max="5" width="18.140625" style="55" customWidth="1"/>
    <col min="6" max="6" width="16.140625" style="55" customWidth="1"/>
    <col min="7" max="8" width="16.42578125" style="55" customWidth="1"/>
    <col min="9" max="9" width="15.85546875" style="55" customWidth="1"/>
    <col min="10" max="10" width="16.5703125" style="55" customWidth="1"/>
    <col min="11" max="11" width="18.5703125" style="55" customWidth="1"/>
    <col min="12" max="12" width="18.7109375" style="55" customWidth="1"/>
    <col min="13" max="13" width="16.42578125" style="55" customWidth="1"/>
    <col min="14" max="14" width="17.5703125" style="55" customWidth="1"/>
    <col min="15" max="16" width="16.28515625" style="55" customWidth="1"/>
  </cols>
  <sheetData>
    <row r="1" spans="1:16" ht="20.25" x14ac:dyDescent="0.3">
      <c r="A1" s="54" t="s">
        <v>134</v>
      </c>
    </row>
    <row r="2" spans="1:16" ht="15.75" x14ac:dyDescent="0.25">
      <c r="A2" s="56" t="s">
        <v>52</v>
      </c>
    </row>
    <row r="3" spans="1:16" ht="15.75" x14ac:dyDescent="0.25">
      <c r="A3" s="56" t="s">
        <v>137</v>
      </c>
    </row>
    <row r="6" spans="1:16" ht="15.75" x14ac:dyDescent="0.25">
      <c r="B6" s="57" t="s">
        <v>53</v>
      </c>
      <c r="C6" s="56" t="str">
        <f>'Caratula POA'!C9</f>
        <v>JEFATURA DE ESTACIONAMIENTOS</v>
      </c>
    </row>
    <row r="8" spans="1:16" ht="15.75" x14ac:dyDescent="0.25">
      <c r="B8" s="58" t="s">
        <v>54</v>
      </c>
      <c r="C8" s="59" t="s">
        <v>55</v>
      </c>
      <c r="D8" s="60" t="s">
        <v>12</v>
      </c>
      <c r="E8" s="60" t="s">
        <v>13</v>
      </c>
      <c r="F8" s="60" t="s">
        <v>14</v>
      </c>
      <c r="G8" s="60" t="s">
        <v>15</v>
      </c>
      <c r="H8" s="60" t="s">
        <v>16</v>
      </c>
      <c r="I8" s="60" t="s">
        <v>17</v>
      </c>
      <c r="J8" s="60" t="s">
        <v>18</v>
      </c>
      <c r="K8" s="60" t="s">
        <v>19</v>
      </c>
      <c r="L8" s="60" t="s">
        <v>56</v>
      </c>
      <c r="M8" s="60" t="s">
        <v>20</v>
      </c>
      <c r="N8" s="60" t="s">
        <v>21</v>
      </c>
      <c r="O8" s="60" t="s">
        <v>22</v>
      </c>
      <c r="P8" s="60" t="s">
        <v>11</v>
      </c>
    </row>
    <row r="9" spans="1:16" ht="15.75" x14ac:dyDescent="0.25">
      <c r="B9" s="132" t="s">
        <v>57</v>
      </c>
      <c r="C9" s="133"/>
      <c r="D9" s="61">
        <f>SUM(D10:D14)</f>
        <v>100</v>
      </c>
      <c r="E9" s="61">
        <f t="shared" ref="E9:P9" si="0">SUM(E10:E14)</f>
        <v>0</v>
      </c>
      <c r="F9" s="61">
        <f t="shared" si="0"/>
        <v>0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1">
        <f t="shared" si="0"/>
        <v>0</v>
      </c>
      <c r="O9" s="61">
        <f t="shared" si="0"/>
        <v>0</v>
      </c>
      <c r="P9" s="61">
        <f t="shared" si="0"/>
        <v>100</v>
      </c>
    </row>
    <row r="10" spans="1:16" ht="30.75" x14ac:dyDescent="0.25">
      <c r="B10" s="72" t="s">
        <v>105</v>
      </c>
      <c r="C10" s="63" t="s">
        <v>58</v>
      </c>
      <c r="D10" s="64">
        <v>100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>
        <f t="shared" ref="P10:P15" si="1">SUM(D10:O10)</f>
        <v>100</v>
      </c>
    </row>
    <row r="11" spans="1:16" ht="30.75" x14ac:dyDescent="0.25">
      <c r="B11" s="72" t="s">
        <v>106</v>
      </c>
      <c r="C11" s="63" t="s">
        <v>59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>
        <f t="shared" si="1"/>
        <v>0</v>
      </c>
    </row>
    <row r="12" spans="1:16" ht="30.75" x14ac:dyDescent="0.25">
      <c r="B12" s="72" t="s">
        <v>107</v>
      </c>
      <c r="C12" s="63" t="s">
        <v>60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>
        <f t="shared" si="1"/>
        <v>0</v>
      </c>
    </row>
    <row r="13" spans="1:16" ht="15.75" x14ac:dyDescent="0.25">
      <c r="B13" s="72" t="s">
        <v>108</v>
      </c>
      <c r="C13" s="66" t="s">
        <v>61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>
        <f t="shared" si="1"/>
        <v>0</v>
      </c>
    </row>
    <row r="14" spans="1:16" ht="30.75" x14ac:dyDescent="0.25">
      <c r="B14" s="72" t="s">
        <v>109</v>
      </c>
      <c r="C14" s="63" t="s">
        <v>62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>
        <f t="shared" si="1"/>
        <v>0</v>
      </c>
    </row>
    <row r="15" spans="1:16" ht="15.75" x14ac:dyDescent="0.25">
      <c r="B15" s="67"/>
      <c r="C15" s="68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>
        <f t="shared" si="1"/>
        <v>0</v>
      </c>
    </row>
    <row r="16" spans="1:16" ht="15.75" x14ac:dyDescent="0.25">
      <c r="B16" s="132" t="s">
        <v>63</v>
      </c>
      <c r="C16" s="133"/>
      <c r="D16" s="69">
        <f>SUM(D17:D24)</f>
        <v>0</v>
      </c>
      <c r="E16" s="69">
        <f>SUM(E17:E24)</f>
        <v>0</v>
      </c>
      <c r="F16" s="69">
        <f t="shared" ref="F16:P16" si="2">SUM(F17:F24)</f>
        <v>0</v>
      </c>
      <c r="G16" s="69">
        <f t="shared" si="2"/>
        <v>0</v>
      </c>
      <c r="H16" s="69">
        <f t="shared" si="2"/>
        <v>0</v>
      </c>
      <c r="I16" s="69">
        <f t="shared" si="2"/>
        <v>0</v>
      </c>
      <c r="J16" s="69">
        <f t="shared" si="2"/>
        <v>0</v>
      </c>
      <c r="K16" s="69">
        <f t="shared" si="2"/>
        <v>0</v>
      </c>
      <c r="L16" s="69">
        <f t="shared" si="2"/>
        <v>0</v>
      </c>
      <c r="M16" s="69">
        <f t="shared" si="2"/>
        <v>0</v>
      </c>
      <c r="N16" s="69">
        <f t="shared" si="2"/>
        <v>0</v>
      </c>
      <c r="O16" s="69">
        <f t="shared" si="2"/>
        <v>0</v>
      </c>
      <c r="P16" s="69">
        <f t="shared" si="2"/>
        <v>0</v>
      </c>
    </row>
    <row r="17" spans="2:16" ht="45.75" x14ac:dyDescent="0.25">
      <c r="B17" s="72" t="s">
        <v>110</v>
      </c>
      <c r="C17" s="70" t="s">
        <v>64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>
        <f t="shared" ref="P17:P25" si="3">SUM(D17:O17)</f>
        <v>0</v>
      </c>
    </row>
    <row r="18" spans="2:16" ht="15.75" x14ac:dyDescent="0.25">
      <c r="B18" s="72" t="s">
        <v>111</v>
      </c>
      <c r="C18" s="66" t="s">
        <v>65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>
        <f t="shared" si="3"/>
        <v>0</v>
      </c>
    </row>
    <row r="19" spans="2:16" ht="30.75" x14ac:dyDescent="0.25">
      <c r="B19" s="72" t="s">
        <v>112</v>
      </c>
      <c r="C19" s="68" t="s">
        <v>66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>
        <f t="shared" si="3"/>
        <v>0</v>
      </c>
    </row>
    <row r="20" spans="2:16" ht="30.75" x14ac:dyDescent="0.25">
      <c r="B20" s="72" t="s">
        <v>113</v>
      </c>
      <c r="C20" s="68" t="s">
        <v>67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>
        <f t="shared" si="3"/>
        <v>0</v>
      </c>
    </row>
    <row r="21" spans="2:16" ht="30.75" x14ac:dyDescent="0.25">
      <c r="B21" s="72" t="s">
        <v>114</v>
      </c>
      <c r="C21" s="68" t="s">
        <v>68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>
        <f t="shared" si="3"/>
        <v>0</v>
      </c>
    </row>
    <row r="22" spans="2:16" ht="45.75" x14ac:dyDescent="0.25">
      <c r="B22" s="72" t="s">
        <v>115</v>
      </c>
      <c r="C22" s="68" t="s">
        <v>69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>
        <f t="shared" si="3"/>
        <v>0</v>
      </c>
    </row>
    <row r="23" spans="2:16" ht="30.75" hidden="1" x14ac:dyDescent="0.25">
      <c r="B23" s="72">
        <v>2800</v>
      </c>
      <c r="C23" s="68" t="s">
        <v>70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>
        <f t="shared" si="3"/>
        <v>0</v>
      </c>
    </row>
    <row r="24" spans="2:16" ht="30.75" x14ac:dyDescent="0.25">
      <c r="B24" s="72" t="s">
        <v>116</v>
      </c>
      <c r="C24" s="70" t="s">
        <v>71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>
        <f t="shared" si="3"/>
        <v>0</v>
      </c>
    </row>
    <row r="25" spans="2:16" ht="15.75" x14ac:dyDescent="0.25">
      <c r="B25" s="71"/>
      <c r="C25" s="66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>
        <f t="shared" si="3"/>
        <v>0</v>
      </c>
    </row>
    <row r="26" spans="2:16" ht="15.75" x14ac:dyDescent="0.25">
      <c r="B26" s="132" t="s">
        <v>72</v>
      </c>
      <c r="C26" s="133"/>
      <c r="D26" s="69">
        <f>SUM(D27:D35)</f>
        <v>0</v>
      </c>
      <c r="E26" s="69">
        <f t="shared" ref="E26:P26" si="4">SUM(E27:E35)</f>
        <v>0</v>
      </c>
      <c r="F26" s="69">
        <f t="shared" si="4"/>
        <v>0</v>
      </c>
      <c r="G26" s="69">
        <f t="shared" si="4"/>
        <v>0</v>
      </c>
      <c r="H26" s="69">
        <f t="shared" si="4"/>
        <v>0</v>
      </c>
      <c r="I26" s="69">
        <f t="shared" si="4"/>
        <v>0</v>
      </c>
      <c r="J26" s="69">
        <f t="shared" si="4"/>
        <v>0</v>
      </c>
      <c r="K26" s="69">
        <f t="shared" si="4"/>
        <v>0</v>
      </c>
      <c r="L26" s="69">
        <f t="shared" si="4"/>
        <v>0</v>
      </c>
      <c r="M26" s="69">
        <f t="shared" si="4"/>
        <v>0</v>
      </c>
      <c r="N26" s="69">
        <f t="shared" si="4"/>
        <v>0</v>
      </c>
      <c r="O26" s="69">
        <f t="shared" si="4"/>
        <v>0</v>
      </c>
      <c r="P26" s="69">
        <f t="shared" si="4"/>
        <v>0</v>
      </c>
    </row>
    <row r="27" spans="2:16" ht="15.75" x14ac:dyDescent="0.25">
      <c r="B27" s="72" t="s">
        <v>117</v>
      </c>
      <c r="C27" s="72" t="s">
        <v>73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>
        <f t="shared" ref="P27:P47" si="5">SUM(D27:O27)</f>
        <v>0</v>
      </c>
    </row>
    <row r="28" spans="2:16" ht="15.75" x14ac:dyDescent="0.25">
      <c r="B28" s="72" t="s">
        <v>118</v>
      </c>
      <c r="C28" s="73" t="s">
        <v>74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>
        <f t="shared" si="5"/>
        <v>0</v>
      </c>
    </row>
    <row r="29" spans="2:16" ht="45.75" x14ac:dyDescent="0.25">
      <c r="B29" s="72" t="s">
        <v>119</v>
      </c>
      <c r="C29" s="68" t="s">
        <v>75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>
        <f t="shared" si="5"/>
        <v>0</v>
      </c>
    </row>
    <row r="30" spans="2:16" ht="30.75" x14ac:dyDescent="0.25">
      <c r="B30" s="72" t="s">
        <v>120</v>
      </c>
      <c r="C30" s="68" t="s">
        <v>76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>
        <f t="shared" si="5"/>
        <v>0</v>
      </c>
    </row>
    <row r="31" spans="2:16" ht="45.75" x14ac:dyDescent="0.25">
      <c r="B31" s="72" t="s">
        <v>121</v>
      </c>
      <c r="C31" s="68" t="s">
        <v>77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>
        <f t="shared" si="5"/>
        <v>0</v>
      </c>
    </row>
    <row r="32" spans="2:16" ht="30.75" x14ac:dyDescent="0.25">
      <c r="B32" s="72" t="s">
        <v>122</v>
      </c>
      <c r="C32" s="68" t="s">
        <v>78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>
        <f t="shared" si="5"/>
        <v>0</v>
      </c>
    </row>
    <row r="33" spans="2:16" ht="15.75" x14ac:dyDescent="0.25">
      <c r="B33" s="72" t="s">
        <v>123</v>
      </c>
      <c r="C33" s="73" t="s">
        <v>79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>
        <f t="shared" si="5"/>
        <v>0</v>
      </c>
    </row>
    <row r="34" spans="2:16" ht="15.75" x14ac:dyDescent="0.25">
      <c r="B34" s="72" t="s">
        <v>124</v>
      </c>
      <c r="C34" s="73" t="s">
        <v>80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>
        <f t="shared" si="5"/>
        <v>0</v>
      </c>
    </row>
    <row r="35" spans="2:16" ht="15.75" x14ac:dyDescent="0.25">
      <c r="B35" s="72" t="s">
        <v>125</v>
      </c>
      <c r="C35" s="73" t="s">
        <v>81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>
        <f t="shared" si="5"/>
        <v>0</v>
      </c>
    </row>
    <row r="36" spans="2:16" ht="15.75" hidden="1" x14ac:dyDescent="0.25">
      <c r="B36" s="74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77"/>
      <c r="P36" s="65">
        <f t="shared" si="5"/>
        <v>0</v>
      </c>
    </row>
    <row r="37" spans="2:16" ht="15.75" hidden="1" x14ac:dyDescent="0.25">
      <c r="B37" s="132" t="s">
        <v>82</v>
      </c>
      <c r="C37" s="134"/>
      <c r="D37" s="134"/>
      <c r="E37" s="133"/>
      <c r="F37" s="78"/>
      <c r="G37" s="78"/>
      <c r="H37" s="78"/>
      <c r="I37" s="78"/>
      <c r="J37" s="78"/>
      <c r="K37" s="78"/>
      <c r="L37" s="78"/>
      <c r="M37" s="78"/>
      <c r="N37" s="79"/>
      <c r="O37" s="79"/>
      <c r="P37" s="65">
        <f t="shared" si="5"/>
        <v>0</v>
      </c>
    </row>
    <row r="38" spans="2:16" ht="30.75" hidden="1" x14ac:dyDescent="0.25">
      <c r="B38" s="67">
        <v>4100</v>
      </c>
      <c r="C38" s="68" t="s">
        <v>83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65">
        <f t="shared" si="5"/>
        <v>0</v>
      </c>
    </row>
    <row r="39" spans="2:16" ht="30.75" hidden="1" x14ac:dyDescent="0.25">
      <c r="B39" s="67">
        <v>4200</v>
      </c>
      <c r="C39" s="68" t="s">
        <v>84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65">
        <f t="shared" si="5"/>
        <v>0</v>
      </c>
    </row>
    <row r="40" spans="2:16" ht="15.75" hidden="1" x14ac:dyDescent="0.25">
      <c r="B40" s="67">
        <v>4300</v>
      </c>
      <c r="C40" s="73" t="s">
        <v>85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65">
        <f t="shared" si="5"/>
        <v>0</v>
      </c>
    </row>
    <row r="41" spans="2:16" ht="15.75" hidden="1" x14ac:dyDescent="0.25">
      <c r="B41" s="67">
        <v>4400</v>
      </c>
      <c r="C41" s="73" t="s">
        <v>86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65">
        <f t="shared" si="5"/>
        <v>0</v>
      </c>
    </row>
    <row r="42" spans="2:16" ht="15.75" hidden="1" x14ac:dyDescent="0.25">
      <c r="B42" s="67">
        <v>4500</v>
      </c>
      <c r="C42" s="73" t="s">
        <v>87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65">
        <f t="shared" si="5"/>
        <v>0</v>
      </c>
    </row>
    <row r="43" spans="2:16" ht="30.75" hidden="1" x14ac:dyDescent="0.25">
      <c r="B43" s="67">
        <v>4600</v>
      </c>
      <c r="C43" s="68" t="s">
        <v>88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65">
        <f t="shared" si="5"/>
        <v>0</v>
      </c>
    </row>
    <row r="44" spans="2:16" ht="30.75" hidden="1" x14ac:dyDescent="0.25">
      <c r="B44" s="67">
        <v>4700</v>
      </c>
      <c r="C44" s="68" t="s">
        <v>89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65">
        <f t="shared" si="5"/>
        <v>0</v>
      </c>
    </row>
    <row r="45" spans="2:16" ht="15.75" hidden="1" x14ac:dyDescent="0.25">
      <c r="B45" s="67">
        <v>4800</v>
      </c>
      <c r="C45" s="73" t="s">
        <v>90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65">
        <f t="shared" si="5"/>
        <v>0</v>
      </c>
    </row>
    <row r="46" spans="2:16" ht="15.75" hidden="1" x14ac:dyDescent="0.25">
      <c r="B46" s="67">
        <v>4900</v>
      </c>
      <c r="C46" s="73" t="s">
        <v>91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65">
        <f t="shared" si="5"/>
        <v>0</v>
      </c>
    </row>
    <row r="47" spans="2:16" ht="15.75" x14ac:dyDescent="0.25">
      <c r="B47" s="75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65">
        <f t="shared" si="5"/>
        <v>0</v>
      </c>
    </row>
    <row r="48" spans="2:16" ht="15.75" x14ac:dyDescent="0.25">
      <c r="B48" s="80" t="s">
        <v>92</v>
      </c>
      <c r="C48" s="81"/>
      <c r="D48" s="69">
        <f>SUM(D49:D57)</f>
        <v>0</v>
      </c>
      <c r="E48" s="69">
        <f t="shared" ref="E48:P48" si="6">SUM(E49:E57)</f>
        <v>0</v>
      </c>
      <c r="F48" s="69">
        <f t="shared" si="6"/>
        <v>0</v>
      </c>
      <c r="G48" s="69">
        <f t="shared" si="6"/>
        <v>0</v>
      </c>
      <c r="H48" s="69">
        <f t="shared" si="6"/>
        <v>0</v>
      </c>
      <c r="I48" s="69">
        <f t="shared" si="6"/>
        <v>0</v>
      </c>
      <c r="J48" s="69">
        <f t="shared" si="6"/>
        <v>0</v>
      </c>
      <c r="K48" s="69">
        <f t="shared" si="6"/>
        <v>0</v>
      </c>
      <c r="L48" s="69">
        <f t="shared" si="6"/>
        <v>0</v>
      </c>
      <c r="M48" s="69">
        <f t="shared" si="6"/>
        <v>0</v>
      </c>
      <c r="N48" s="69">
        <f t="shared" si="6"/>
        <v>0</v>
      </c>
      <c r="O48" s="69">
        <f t="shared" si="6"/>
        <v>0</v>
      </c>
      <c r="P48" s="69">
        <f t="shared" si="6"/>
        <v>0</v>
      </c>
    </row>
    <row r="49" spans="2:16" ht="30.75" x14ac:dyDescent="0.25">
      <c r="B49" s="72" t="s">
        <v>126</v>
      </c>
      <c r="C49" s="68" t="s">
        <v>93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5">
        <f t="shared" ref="P49:P58" si="7">SUM(D49:O49)</f>
        <v>0</v>
      </c>
    </row>
    <row r="50" spans="2:16" ht="30.75" x14ac:dyDescent="0.25">
      <c r="B50" s="72" t="s">
        <v>127</v>
      </c>
      <c r="C50" s="68" t="s">
        <v>94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>
        <f t="shared" si="7"/>
        <v>0</v>
      </c>
    </row>
    <row r="51" spans="2:16" ht="30.75" x14ac:dyDescent="0.25">
      <c r="B51" s="72" t="s">
        <v>128</v>
      </c>
      <c r="C51" s="68" t="s">
        <v>95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>
        <f t="shared" si="7"/>
        <v>0</v>
      </c>
    </row>
    <row r="52" spans="2:16" ht="30.75" x14ac:dyDescent="0.25">
      <c r="B52" s="72" t="s">
        <v>129</v>
      </c>
      <c r="C52" s="68" t="s">
        <v>96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>
        <f t="shared" si="7"/>
        <v>0</v>
      </c>
    </row>
    <row r="53" spans="2:16" ht="15.75" x14ac:dyDescent="0.25">
      <c r="B53" s="72" t="s">
        <v>130</v>
      </c>
      <c r="C53" s="73" t="s">
        <v>97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>
        <f t="shared" si="7"/>
        <v>0</v>
      </c>
    </row>
    <row r="54" spans="2:16" ht="30.75" x14ac:dyDescent="0.25">
      <c r="B54" s="72" t="s">
        <v>131</v>
      </c>
      <c r="C54" s="68" t="s">
        <v>98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>
        <f t="shared" si="7"/>
        <v>0</v>
      </c>
    </row>
    <row r="55" spans="2:16" ht="15.75" hidden="1" x14ac:dyDescent="0.25">
      <c r="B55" s="67">
        <v>5700</v>
      </c>
      <c r="C55" s="73" t="s">
        <v>99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>
        <f t="shared" si="7"/>
        <v>0</v>
      </c>
    </row>
    <row r="56" spans="2:16" ht="15.75" hidden="1" x14ac:dyDescent="0.25">
      <c r="B56" s="67">
        <v>5800</v>
      </c>
      <c r="C56" s="73" t="s">
        <v>100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5">
        <f t="shared" si="7"/>
        <v>0</v>
      </c>
    </row>
    <row r="57" spans="2:16" ht="15.75" x14ac:dyDescent="0.25">
      <c r="B57" s="72" t="s">
        <v>132</v>
      </c>
      <c r="C57" s="73" t="s">
        <v>101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>
        <f t="shared" si="7"/>
        <v>0</v>
      </c>
    </row>
    <row r="58" spans="2:16" ht="15.75" x14ac:dyDescent="0.25">
      <c r="B58" s="75"/>
      <c r="C58" s="75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65">
        <f t="shared" si="7"/>
        <v>0</v>
      </c>
    </row>
    <row r="59" spans="2:16" ht="15.75" x14ac:dyDescent="0.25">
      <c r="B59" s="132" t="s">
        <v>102</v>
      </c>
      <c r="C59" s="133"/>
      <c r="D59" s="69">
        <f>SUM(D60)</f>
        <v>0</v>
      </c>
      <c r="E59" s="69">
        <f t="shared" ref="E59:P59" si="8">SUM(E60)</f>
        <v>0</v>
      </c>
      <c r="F59" s="69">
        <f t="shared" si="8"/>
        <v>0</v>
      </c>
      <c r="G59" s="69">
        <f t="shared" si="8"/>
        <v>0</v>
      </c>
      <c r="H59" s="69">
        <f t="shared" si="8"/>
        <v>0</v>
      </c>
      <c r="I59" s="69">
        <f t="shared" si="8"/>
        <v>0</v>
      </c>
      <c r="J59" s="69">
        <f t="shared" si="8"/>
        <v>0</v>
      </c>
      <c r="K59" s="69">
        <f t="shared" si="8"/>
        <v>0</v>
      </c>
      <c r="L59" s="69">
        <f t="shared" si="8"/>
        <v>0</v>
      </c>
      <c r="M59" s="69">
        <f t="shared" si="8"/>
        <v>0</v>
      </c>
      <c r="N59" s="69">
        <f t="shared" si="8"/>
        <v>0</v>
      </c>
      <c r="O59" s="69">
        <f t="shared" si="8"/>
        <v>0</v>
      </c>
      <c r="P59" s="69">
        <f t="shared" si="8"/>
        <v>0</v>
      </c>
    </row>
    <row r="60" spans="2:16" ht="30.75" x14ac:dyDescent="0.25">
      <c r="B60" s="72" t="s">
        <v>133</v>
      </c>
      <c r="C60" s="68" t="s">
        <v>103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5">
        <f>SUM(D60:O60)</f>
        <v>0</v>
      </c>
    </row>
    <row r="61" spans="2:16" ht="15.75" x14ac:dyDescent="0.25">
      <c r="B61" s="74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65">
        <f>SUM(D61:O61)</f>
        <v>0</v>
      </c>
    </row>
    <row r="62" spans="2:16" ht="15.75" x14ac:dyDescent="0.25">
      <c r="B62" s="75"/>
      <c r="C62" s="75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65">
        <f>SUM(D62:O62)</f>
        <v>0</v>
      </c>
    </row>
    <row r="63" spans="2:16" ht="15.75" x14ac:dyDescent="0.25">
      <c r="B63" s="132" t="s">
        <v>104</v>
      </c>
      <c r="C63" s="133"/>
      <c r="D63" s="69">
        <f>D59+D48+D26+D16+D9</f>
        <v>100</v>
      </c>
      <c r="E63" s="69">
        <f t="shared" ref="E63:P63" si="9">E59+E48+E26+E16+E9</f>
        <v>0</v>
      </c>
      <c r="F63" s="69">
        <f t="shared" si="9"/>
        <v>0</v>
      </c>
      <c r="G63" s="69">
        <f t="shared" si="9"/>
        <v>0</v>
      </c>
      <c r="H63" s="69">
        <f>H59+H48+H26+H16+H9</f>
        <v>0</v>
      </c>
      <c r="I63" s="69">
        <f t="shared" si="9"/>
        <v>0</v>
      </c>
      <c r="J63" s="69">
        <f t="shared" si="9"/>
        <v>0</v>
      </c>
      <c r="K63" s="69">
        <f t="shared" si="9"/>
        <v>0</v>
      </c>
      <c r="L63" s="69">
        <f t="shared" si="9"/>
        <v>0</v>
      </c>
      <c r="M63" s="69">
        <f t="shared" si="9"/>
        <v>0</v>
      </c>
      <c r="N63" s="69">
        <f t="shared" si="9"/>
        <v>0</v>
      </c>
      <c r="O63" s="69">
        <f t="shared" si="9"/>
        <v>0</v>
      </c>
      <c r="P63" s="69">
        <f t="shared" si="9"/>
        <v>100</v>
      </c>
    </row>
    <row r="87" ht="30.75" customHeight="1" x14ac:dyDescent="0.25"/>
    <row r="90" ht="30.75" hidden="1" customHeight="1" x14ac:dyDescent="0.25"/>
    <row r="103" ht="15.75" hidden="1" customHeight="1" x14ac:dyDescent="0.25"/>
    <row r="104" ht="15.75" hidden="1" customHeight="1" x14ac:dyDescent="0.25"/>
    <row r="105" ht="30.75" hidden="1" customHeight="1" x14ac:dyDescent="0.25"/>
    <row r="106" ht="30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30.75" hidden="1" customHeight="1" x14ac:dyDescent="0.25"/>
    <row r="111" ht="30.75" hidden="1" customHeight="1" x14ac:dyDescent="0.25"/>
    <row r="112" ht="15.75" hidden="1" customHeight="1" x14ac:dyDescent="0.25"/>
    <row r="113" ht="15.75" hidden="1" customHeight="1" x14ac:dyDescent="0.25"/>
    <row r="122" ht="15.75" hidden="1" customHeight="1" x14ac:dyDescent="0.25"/>
    <row r="123" ht="15.75" hidden="1" customHeight="1" x14ac:dyDescent="0.25"/>
    <row r="159" ht="30.75" customHeight="1" x14ac:dyDescent="0.25"/>
    <row r="162" ht="30.75" hidden="1" customHeight="1" x14ac:dyDescent="0.25"/>
    <row r="175" ht="15.75" hidden="1" customHeight="1" x14ac:dyDescent="0.25"/>
    <row r="176" ht="15.75" hidden="1" customHeight="1" x14ac:dyDescent="0.25"/>
    <row r="177" ht="30.75" hidden="1" customHeight="1" x14ac:dyDescent="0.25"/>
    <row r="178" ht="30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30.75" hidden="1" customHeight="1" x14ac:dyDescent="0.25"/>
    <row r="183" ht="30.75" hidden="1" customHeight="1" x14ac:dyDescent="0.25"/>
    <row r="184" ht="15.75" hidden="1" customHeight="1" x14ac:dyDescent="0.25"/>
    <row r="185" ht="15.75" hidden="1" customHeight="1" x14ac:dyDescent="0.25"/>
    <row r="194" ht="15.75" hidden="1" customHeight="1" x14ac:dyDescent="0.25"/>
    <row r="195" ht="15.75" hidden="1" customHeight="1" x14ac:dyDescent="0.25"/>
    <row r="231" ht="30.75" customHeight="1" x14ac:dyDescent="0.25"/>
    <row r="234" ht="30.75" hidden="1" customHeight="1" x14ac:dyDescent="0.25"/>
    <row r="247" ht="15.75" hidden="1" customHeight="1" x14ac:dyDescent="0.25"/>
    <row r="248" ht="15.75" hidden="1" customHeight="1" x14ac:dyDescent="0.25"/>
    <row r="249" ht="30.75" hidden="1" customHeight="1" x14ac:dyDescent="0.25"/>
    <row r="250" ht="30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30.75" hidden="1" customHeight="1" x14ac:dyDescent="0.25"/>
    <row r="255" ht="30.75" hidden="1" customHeight="1" x14ac:dyDescent="0.25"/>
    <row r="256" ht="15.75" hidden="1" customHeight="1" x14ac:dyDescent="0.25"/>
    <row r="257" ht="15.75" hidden="1" customHeight="1" x14ac:dyDescent="0.25"/>
    <row r="266" ht="15.75" hidden="1" customHeight="1" x14ac:dyDescent="0.25"/>
    <row r="267" ht="15.75" hidden="1" customHeight="1" x14ac:dyDescent="0.25"/>
    <row r="303" ht="30.75" customHeight="1" x14ac:dyDescent="0.25"/>
    <row r="306" ht="30.75" hidden="1" customHeight="1" x14ac:dyDescent="0.25"/>
    <row r="319" ht="15.75" hidden="1" customHeight="1" x14ac:dyDescent="0.25"/>
    <row r="320" ht="15.75" hidden="1" customHeight="1" x14ac:dyDescent="0.25"/>
    <row r="321" ht="30.75" hidden="1" customHeight="1" x14ac:dyDescent="0.25"/>
    <row r="322" ht="30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30.75" hidden="1" customHeight="1" x14ac:dyDescent="0.25"/>
    <row r="327" ht="30.75" hidden="1" customHeight="1" x14ac:dyDescent="0.25"/>
    <row r="328" ht="15.75" hidden="1" customHeight="1" x14ac:dyDescent="0.25"/>
    <row r="329" ht="15.75" hidden="1" customHeight="1" x14ac:dyDescent="0.25"/>
    <row r="338" ht="15.75" hidden="1" customHeight="1" x14ac:dyDescent="0.25"/>
    <row r="339" ht="15.75" hidden="1" customHeight="1" x14ac:dyDescent="0.25"/>
    <row r="375" ht="30.75" customHeight="1" x14ac:dyDescent="0.25"/>
    <row r="378" ht="30.75" hidden="1" customHeight="1" x14ac:dyDescent="0.25"/>
    <row r="391" ht="15.75" hidden="1" customHeight="1" x14ac:dyDescent="0.25"/>
    <row r="392" ht="15.75" hidden="1" customHeight="1" x14ac:dyDescent="0.25"/>
    <row r="393" ht="30.75" hidden="1" customHeight="1" x14ac:dyDescent="0.25"/>
    <row r="394" ht="30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30.75" hidden="1" customHeight="1" x14ac:dyDescent="0.25"/>
    <row r="399" ht="30.75" hidden="1" customHeight="1" x14ac:dyDescent="0.25"/>
    <row r="400" ht="15.75" hidden="1" customHeight="1" x14ac:dyDescent="0.25"/>
    <row r="401" ht="15.75" hidden="1" customHeight="1" x14ac:dyDescent="0.25"/>
    <row r="410" ht="15.75" hidden="1" customHeight="1" x14ac:dyDescent="0.25"/>
    <row r="411" ht="15.75" hidden="1" customHeight="1" x14ac:dyDescent="0.25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Caratula POA</vt:lpstr>
      <vt:lpstr>CRONOGRAMA</vt:lpstr>
      <vt:lpstr>Presupuesto de Egresos</vt:lpstr>
      <vt:lpstr>Egresos Ejercidos Reales</vt:lpstr>
    </vt:vector>
  </TitlesOfParts>
  <Company>eXPerienciaUE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david</cp:lastModifiedBy>
  <cp:lastPrinted>2015-10-09T19:03:23Z</cp:lastPrinted>
  <dcterms:created xsi:type="dcterms:W3CDTF">2013-02-05T19:11:32Z</dcterms:created>
  <dcterms:modified xsi:type="dcterms:W3CDTF">2018-12-19T16:13:05Z</dcterms:modified>
</cp:coreProperties>
</file>