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2016 - 2017 - 2018\2018\BALANZAS\09.-Septiembre SEVAC\Reportes\"/>
    </mc:Choice>
  </mc:AlternateContent>
  <xr:revisionPtr revIDLastSave="0" documentId="13_ncr:1_{1ED67953-4687-49E3-B707-C9BB96F37E3F}" xr6:coauthVersionLast="38" xr6:coauthVersionMax="38" xr10:uidLastSave="{00000000-0000-0000-0000-000000000000}"/>
  <bookViews>
    <workbookView xWindow="4500" yWindow="3600" windowWidth="20190" windowHeight="9330" xr2:uid="{00000000-000D-0000-FFFF-FFFF00000000}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2" i="1" l="1"/>
  <c r="O242" i="1"/>
  <c r="O239" i="1"/>
  <c r="O229" i="1"/>
  <c r="O225" i="1"/>
  <c r="O216" i="1"/>
  <c r="O211" i="1"/>
  <c r="O208" i="1"/>
  <c r="O204" i="1"/>
  <c r="O200" i="1"/>
  <c r="O196" i="1"/>
  <c r="O178" i="1"/>
  <c r="O171" i="1"/>
  <c r="O168" i="1"/>
  <c r="O164" i="1"/>
  <c r="O191" i="1"/>
  <c r="O187" i="1"/>
  <c r="O183" i="1"/>
  <c r="O159" i="1"/>
  <c r="O153" i="1"/>
  <c r="O149" i="1"/>
  <c r="O145" i="1"/>
  <c r="O141" i="1"/>
  <c r="O129" i="1"/>
  <c r="O118" i="1"/>
  <c r="O97" i="1"/>
  <c r="O110" i="1"/>
  <c r="O81" i="1"/>
  <c r="O80" i="1" s="1"/>
  <c r="O72" i="1"/>
  <c r="O66" i="1"/>
  <c r="O54" i="1"/>
  <c r="O60" i="1"/>
  <c r="O43" i="1"/>
  <c r="O37" i="1"/>
  <c r="O20" i="1"/>
  <c r="O27" i="1"/>
  <c r="O30" i="1"/>
  <c r="O10" i="1"/>
  <c r="P252" i="1"/>
  <c r="P72" i="1"/>
  <c r="P216" i="1"/>
  <c r="P242" i="1"/>
  <c r="P239" i="1"/>
  <c r="O236" i="1"/>
  <c r="P229" i="1"/>
  <c r="P225" i="1"/>
  <c r="P211" i="1"/>
  <c r="P208" i="1"/>
  <c r="P204" i="1"/>
  <c r="P200" i="1"/>
  <c r="P196" i="1"/>
  <c r="P191" i="1"/>
  <c r="P187" i="1"/>
  <c r="P183" i="1"/>
  <c r="P178" i="1"/>
  <c r="P171" i="1"/>
  <c r="P168" i="1"/>
  <c r="P164" i="1"/>
  <c r="P159" i="1"/>
  <c r="P153" i="1"/>
  <c r="P149" i="1"/>
  <c r="P145" i="1"/>
  <c r="P141" i="1"/>
  <c r="P140" i="1" s="1"/>
  <c r="P129" i="1"/>
  <c r="P118" i="1"/>
  <c r="P110" i="1"/>
  <c r="P97" i="1"/>
  <c r="P94" i="1"/>
  <c r="P85" i="1"/>
  <c r="P81" i="1"/>
  <c r="P66" i="1"/>
  <c r="P60" i="1"/>
  <c r="P54" i="1"/>
  <c r="P43" i="1"/>
  <c r="P37" i="1"/>
  <c r="P30" i="1"/>
  <c r="P27" i="1"/>
  <c r="P20" i="1"/>
  <c r="P10" i="1"/>
  <c r="P65" i="1"/>
  <c r="P9" i="1" l="1"/>
  <c r="P80" i="1"/>
  <c r="P109" i="1"/>
  <c r="P182" i="1"/>
  <c r="P195" i="1"/>
  <c r="P215" i="1"/>
  <c r="P106" i="1"/>
  <c r="P255" i="1"/>
  <c r="O215" i="1"/>
  <c r="O109" i="1"/>
  <c r="O195" i="1"/>
  <c r="O182" i="1"/>
  <c r="O140" i="1"/>
  <c r="O65" i="1"/>
  <c r="O9" i="1"/>
  <c r="O106" i="1" l="1"/>
  <c r="O255" i="1"/>
  <c r="P257" i="1"/>
  <c r="O257" i="1" l="1"/>
</calcChain>
</file>

<file path=xl/sharedStrings.xml><?xml version="1.0" encoding="utf-8"?>
<sst xmlns="http://schemas.openxmlformats.org/spreadsheetml/2006/main" count="412" uniqueCount="398">
  <si>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</si>
  <si>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</si>
  <si>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</si>
  <si>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</si>
  <si>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</si>
  <si>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</si>
  <si>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</si>
  <si>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</si>
  <si>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</si>
  <si>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</si>
  <si>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</si>
  <si>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</si>
  <si>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</si>
  <si>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</si>
  <si>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</si>
  <si>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</si>
  <si>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</si>
  <si>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</si>
  <si>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</si>
  <si>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</si>
  <si>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</si>
  <si>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</si>
  <si>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</si>
  <si>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</si>
  <si>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</si>
  <si>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</si>
  <si>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</si>
  <si>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</si>
  <si>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</si>
  <si>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</si>
  <si>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</si>
  <si>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</si>
  <si>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</si>
  <si>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</si>
  <si>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</si>
  <si>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</si>
  <si>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</si>
  <si>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</si>
  <si>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</si>
  <si>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</si>
  <si>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</si>
  <si>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</si>
  <si>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</si>
  <si>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</si>
  <si>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</si>
  <si>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</si>
  <si>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</si>
  <si>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</si>
  <si>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</si>
  <si>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</si>
  <si>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</si>
  <si>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</si>
  <si>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</si>
  <si>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</si>
  <si>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</si>
  <si>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</si>
  <si>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</si>
  <si>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</si>
  <si>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</si>
  <si>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</si>
  <si>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</si>
  <si>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</si>
  <si>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</si>
  <si>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</si>
  <si>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</si>
  <si>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</si>
  <si>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</si>
  <si>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</si>
  <si>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</si>
  <si>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</si>
  <si>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</si>
  <si>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</si>
  <si>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</si>
  <si>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</si>
  <si>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</si>
  <si>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</si>
  <si>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</si>
  <si>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</si>
  <si>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</si>
  <si>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</si>
  <si>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</si>
  <si>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</si>
  <si>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</si>
  <si>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</si>
  <si>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</si>
  <si>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</si>
  <si>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</si>
  <si>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</si>
  <si>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</si>
  <si>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</si>
  <si>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</si>
  <si>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</si>
  <si>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</si>
  <si>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</si>
  <si>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</si>
  <si>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</si>
  <si>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</si>
  <si>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</si>
  <si>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</si>
  <si>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</si>
  <si>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</si>
  <si>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</si>
  <si>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</si>
  <si>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</si>
  <si>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</si>
  <si>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</si>
  <si>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</si>
  <si>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</si>
  <si>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</si>
  <si>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</si>
  <si>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</si>
  <si>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</si>
  <si>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</si>
  <si>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</si>
  <si>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</si>
  <si>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</si>
  <si>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</si>
  <si>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</si>
  <si>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</si>
  <si>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</si>
  <si>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</si>
  <si>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</si>
  <si>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</si>
  <si>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</si>
  <si>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</si>
  <si>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</si>
  <si>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</si>
  <si>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</si>
  <si>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</si>
  <si>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</si>
  <si>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</si>
  <si>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</si>
  <si>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</si>
  <si>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</si>
  <si>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</si>
  <si>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</si>
  <si>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</si>
  <si>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</si>
  <si>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</si>
  <si>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</si>
  <si>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</si>
  <si>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</si>
  <si>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</si>
  <si>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</si>
  <si>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</si>
  <si>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</si>
  <si>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</si>
  <si>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</si>
  <si>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</si>
  <si>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</si>
  <si>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</si>
  <si>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</si>
  <si>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</si>
  <si>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</si>
  <si>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</si>
  <si>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</si>
  <si>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</si>
  <si>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</si>
  <si>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</si>
  <si>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</si>
  <si>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</si>
  <si>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</si>
  <si>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</si>
  <si>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</si>
  <si>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</si>
  <si>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</si>
  <si>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</si>
  <si>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</si>
  <si>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</si>
  <si>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</si>
  <si>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</si>
  <si>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</si>
  <si>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</si>
  <si>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</si>
  <si>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</si>
  <si>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</si>
  <si>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</si>
  <si>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</si>
  <si>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</si>
  <si>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</si>
  <si>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</si>
  <si>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</si>
  <si>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</si>
  <si>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</si>
  <si>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</si>
  <si>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</si>
  <si>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</si>
  <si>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</si>
  <si>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</si>
  <si>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</si>
  <si>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</si>
  <si>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</si>
  <si>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</si>
  <si>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</si>
  <si>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</si>
  <si>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</si>
  <si>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</si>
  <si>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</si>
  <si>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</si>
  <si>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</si>
  <si>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</si>
  <si>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</si>
  <si>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</si>
  <si>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</si>
  <si>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</si>
  <si>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</si>
  <si>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</si>
  <si>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</si>
  <si>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</si>
  <si>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</si>
  <si>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</si>
  <si>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</si>
  <si>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</si>
  <si>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</si>
  <si>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</si>
  <si>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</si>
  <si>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</si>
  <si>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</si>
  <si>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</si>
  <si>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</si>
  <si>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</si>
  <si>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</si>
  <si>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</si>
  <si>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</si>
  <si>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</si>
  <si>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</si>
  <si>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</si>
  <si>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</si>
  <si>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</si>
  <si>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</si>
  <si>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</si>
  <si>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</si>
  <si>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</si>
  <si>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</si>
  <si>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</si>
  <si>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</si>
  <si>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</si>
  <si>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</si>
  <si>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</si>
  <si>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</si>
  <si>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</si>
  <si>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</si>
  <si>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</si>
  <si>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</si>
  <si>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</si>
  <si>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</si>
  <si>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</si>
  <si>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</si>
  <si>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</si>
  <si>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</si>
  <si>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</si>
  <si>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</si>
  <si>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</si>
  <si>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</si>
  <si>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</si>
  <si>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</si>
  <si>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</si>
  <si>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</si>
  <si>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</si>
  <si>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</si>
  <si>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</si>
  <si>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</si>
  <si>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</si>
  <si>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</si>
  <si>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</si>
  <si>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</si>
  <si>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</si>
  <si>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</si>
  <si>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</si>
  <si>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</si>
  <si>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</si>
  <si>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</si>
  <si>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</si>
  <si>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</si>
  <si>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</si>
  <si>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</si>
  <si>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</si>
  <si>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</si>
  <si>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</si>
  <si>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</si>
  <si>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</si>
  <si>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</si>
  <si>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</si>
  <si>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</si>
  <si>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</si>
  <si>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</si>
  <si>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</si>
  <si>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</si>
  <si>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</si>
  <si>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</si>
  <si>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</si>
  <si>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</si>
  <si>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</si>
  <si>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</si>
  <si>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</si>
  <si>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</si>
  <si>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</si>
  <si>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</si>
  <si>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</si>
  <si>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</si>
  <si>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</si>
  <si>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</si>
  <si>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</si>
  <si>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</si>
  <si>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</si>
  <si>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</si>
  <si>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</si>
  <si>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</si>
  <si>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</si>
  <si>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</si>
  <si>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</si>
  <si>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</si>
  <si>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</si>
  <si>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</si>
  <si>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</si>
  <si>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</si>
  <si>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</si>
  <si>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</si>
  <si>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</si>
  <si>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</si>
  <si>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</si>
  <si>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</si>
  <si>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</si>
  <si>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</si>
  <si>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</si>
  <si>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</si>
  <si>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</si>
  <si>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</si>
  <si>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</si>
  <si>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</si>
  <si>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</si>
  <si>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</si>
  <si>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</si>
  <si>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</si>
  <si>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</si>
  <si>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</si>
  <si>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</si>
  <si>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</si>
  <si>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</si>
  <si>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</si>
  <si>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</si>
  <si>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</si>
  <si>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</si>
  <si>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</si>
  <si>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</si>
  <si>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</si>
  <si>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</si>
  <si>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</si>
  <si>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</si>
  <si>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</si>
  <si>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</si>
  <si>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</si>
  <si>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</si>
  <si>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</si>
  <si>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</si>
  <si>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</si>
  <si>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</si>
  <si>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</si>
  <si>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</si>
  <si>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</si>
  <si>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</si>
  <si>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</si>
  <si>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</si>
  <si>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</si>
  <si>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</si>
  <si>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</si>
  <si>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</si>
  <si>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</si>
  <si>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</si>
  <si>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</si>
  <si>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</si>
  <si>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</si>
  <si>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</si>
  <si>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</si>
  <si>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</si>
  <si>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</si>
  <si>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</si>
  <si>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</si>
  <si>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</si>
  <si>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</si>
  <si>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</si>
  <si>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</si>
  <si>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</si>
  <si>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</si>
  <si>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</si>
  <si>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</si>
  <si>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</si>
  <si>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</si>
  <si>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</si>
  <si>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</si>
  <si>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</si>
  <si>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</si>
  <si>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</si>
  <si>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Municipio Tonalá</t>
  </si>
  <si>
    <t>ASEJ2017-09-17-01-2018-1</t>
  </si>
  <si>
    <t>&lt;</t>
  </si>
  <si>
    <t>OTROS INGRESOS DE LIBRE DISPOSICION LCF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</si>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</sst>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1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3" fillId="2" borderId="11" xfId="0" quotePrefix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u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3"/>
  <sheetViews>
    <sheetView tabSelected="1" zoomScale="90" zoomScaleNormal="90" workbookViewId="0">
      <selection activeCell="V29" sqref="V29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7.42578125" style="4" bestFit="1" customWidth="1"/>
    <col min="16" max="16" width="21" style="23" customWidth="1"/>
    <col min="17" max="16384" width="11.42578125" style="1"/>
  </cols>
  <sheetData>
    <row r="1" spans="1:16" ht="17.100000000000001" customHeight="1" x14ac:dyDescent="0.25">
      <c r="A1" s="39" t="s">
        <v>393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7.100000000000001" customHeight="1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7.100000000000001" customHeight="1" x14ac:dyDescent="0.25">
      <c r="A3" s="41" t="s">
        <v>397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2"/>
    </row>
    <row r="5" spans="1:16" ht="3" customHeight="1" x14ac:dyDescent="0.2"/>
    <row r="6" spans="1:16" x14ac:dyDescent="0.2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8">
        <v>2018</v>
      </c>
      <c r="P6" s="32" t="s">
        <v>389</v>
      </c>
    </row>
    <row r="7" spans="1:16" ht="2.25" customHeight="1" x14ac:dyDescent="0.2">
      <c r="O7" s="23"/>
    </row>
    <row r="8" spans="1:16" x14ac:dyDescent="0.2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4"/>
      <c r="P8" s="24"/>
    </row>
    <row r="9" spans="1:16" x14ac:dyDescent="0.2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9">
        <f>O10+O20+O27+O30+O37+O43+O54+O60</f>
        <v>259595414.13</v>
      </c>
      <c r="P9" s="29">
        <f>P10+P20+P27+P30+P37+P43+P54+P60</f>
        <v>249106877.14999998</v>
      </c>
    </row>
    <row r="10" spans="1:16" x14ac:dyDescent="0.2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9">
        <f>SUM(O11:O18)</f>
        <v>182112581.06</v>
      </c>
      <c r="P10" s="29">
        <f>SUM(P11:P18)</f>
        <v>174040058.42999998</v>
      </c>
    </row>
    <row r="11" spans="1:16" x14ac:dyDescent="0.2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5">
        <v>1206</v>
      </c>
      <c r="P11" s="25">
        <v>1097.7</v>
      </c>
    </row>
    <row r="12" spans="1:16" x14ac:dyDescent="0.2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5">
        <v>176299495.90000001</v>
      </c>
      <c r="P12" s="25">
        <v>167791923.81999999</v>
      </c>
    </row>
    <row r="13" spans="1:16" x14ac:dyDescent="0.2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5">
        <v>0</v>
      </c>
      <c r="P13" s="25">
        <v>0</v>
      </c>
    </row>
    <row r="14" spans="1:16" x14ac:dyDescent="0.2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5">
        <v>0</v>
      </c>
      <c r="P14" s="25">
        <v>0</v>
      </c>
    </row>
    <row r="15" spans="1:16" x14ac:dyDescent="0.2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5">
        <v>0</v>
      </c>
      <c r="P15" s="25">
        <v>0</v>
      </c>
    </row>
    <row r="16" spans="1:16" x14ac:dyDescent="0.2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5">
        <v>0</v>
      </c>
      <c r="P16" s="25">
        <v>0</v>
      </c>
    </row>
    <row r="17" spans="1:16" x14ac:dyDescent="0.2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5">
        <v>5811879.1600000001</v>
      </c>
      <c r="P17" s="25">
        <v>6247036.9100000001</v>
      </c>
    </row>
    <row r="18" spans="1:16" x14ac:dyDescent="0.2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5">
        <v>0</v>
      </c>
      <c r="P18" s="25">
        <v>0</v>
      </c>
    </row>
    <row r="19" spans="1:16" x14ac:dyDescent="0.2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5"/>
      <c r="P19" s="25"/>
    </row>
    <row r="20" spans="1:16" x14ac:dyDescent="0.2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9">
        <f>SUM(O21:O25)</f>
        <v>0</v>
      </c>
      <c r="P20" s="29">
        <f>SUM(P21:P25)</f>
        <v>0</v>
      </c>
    </row>
    <row r="21" spans="1:16" x14ac:dyDescent="0.2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5">
        <v>0</v>
      </c>
      <c r="P21" s="25">
        <v>0</v>
      </c>
    </row>
    <row r="22" spans="1:16" x14ac:dyDescent="0.2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5">
        <v>0</v>
      </c>
      <c r="P22" s="25">
        <v>0</v>
      </c>
    </row>
    <row r="23" spans="1:16" x14ac:dyDescent="0.2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5">
        <v>0</v>
      </c>
      <c r="P23" s="25">
        <v>0</v>
      </c>
    </row>
    <row r="24" spans="1:16" x14ac:dyDescent="0.2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5">
        <v>0</v>
      </c>
      <c r="P24" s="25">
        <v>0</v>
      </c>
    </row>
    <row r="25" spans="1:16" x14ac:dyDescent="0.2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5">
        <v>0</v>
      </c>
      <c r="P25" s="25">
        <v>0</v>
      </c>
    </row>
    <row r="26" spans="1:16" x14ac:dyDescent="0.2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5"/>
      <c r="P26" s="25"/>
    </row>
    <row r="27" spans="1:16" x14ac:dyDescent="0.2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9">
        <f>O28</f>
        <v>0</v>
      </c>
      <c r="P27" s="29">
        <f>P28</f>
        <v>0</v>
      </c>
    </row>
    <row r="28" spans="1:16" x14ac:dyDescent="0.2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5">
        <v>0</v>
      </c>
      <c r="P28" s="25">
        <v>0</v>
      </c>
    </row>
    <row r="29" spans="1:16" x14ac:dyDescent="0.2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5"/>
      <c r="P29" s="25"/>
    </row>
    <row r="30" spans="1:16" x14ac:dyDescent="0.2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9">
        <f>SUM(O31:O35)</f>
        <v>62292594.869999997</v>
      </c>
      <c r="P30" s="29">
        <f>SUM(P31:P35)</f>
        <v>58679879.460000001</v>
      </c>
    </row>
    <row r="31" spans="1:16" x14ac:dyDescent="0.2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5">
        <v>8674338.1500000004</v>
      </c>
      <c r="P31" s="25">
        <v>9045588.7799999993</v>
      </c>
    </row>
    <row r="32" spans="1:16" x14ac:dyDescent="0.2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5">
        <v>0</v>
      </c>
      <c r="P32" s="25">
        <v>0</v>
      </c>
    </row>
    <row r="33" spans="1:17" x14ac:dyDescent="0.2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5">
        <v>45906307.369999997</v>
      </c>
      <c r="P33" s="25">
        <v>42667265.280000001</v>
      </c>
    </row>
    <row r="34" spans="1:17" x14ac:dyDescent="0.2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5">
        <v>0</v>
      </c>
      <c r="P34" s="25">
        <v>0</v>
      </c>
    </row>
    <row r="35" spans="1:17" x14ac:dyDescent="0.2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5">
        <v>7711949.3499999996</v>
      </c>
      <c r="P35" s="25">
        <v>6967025.4000000004</v>
      </c>
    </row>
    <row r="36" spans="1:17" x14ac:dyDescent="0.2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5"/>
      <c r="P36" s="25"/>
    </row>
    <row r="37" spans="1:17" x14ac:dyDescent="0.2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9">
        <f>SUM(O38:O41)</f>
        <v>6624292.0099999998</v>
      </c>
      <c r="P37" s="29">
        <f>SUM(P38:P41)</f>
        <v>6161510.5899999999</v>
      </c>
    </row>
    <row r="38" spans="1:17" x14ac:dyDescent="0.2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5">
        <v>6624292.0099999998</v>
      </c>
      <c r="P38" s="25">
        <v>6112852.7400000002</v>
      </c>
    </row>
    <row r="39" spans="1:17" x14ac:dyDescent="0.2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5">
        <v>0</v>
      </c>
      <c r="P39" s="25">
        <v>0</v>
      </c>
      <c r="Q39" s="1" t="s">
        <v>395</v>
      </c>
    </row>
    <row r="40" spans="1:17" x14ac:dyDescent="0.2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5">
        <v>0</v>
      </c>
      <c r="P40" s="25">
        <v>0</v>
      </c>
    </row>
    <row r="41" spans="1:17" x14ac:dyDescent="0.2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5">
        <v>0</v>
      </c>
      <c r="P41" s="25">
        <v>48657.85</v>
      </c>
    </row>
    <row r="42" spans="1:17" x14ac:dyDescent="0.2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5"/>
      <c r="P42" s="25"/>
    </row>
    <row r="43" spans="1:17" x14ac:dyDescent="0.2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9">
        <f>SUM(O44:O52)</f>
        <v>8565946.1899999995</v>
      </c>
      <c r="P43" s="29">
        <f>SUM(P44:P52)</f>
        <v>10225428.67</v>
      </c>
    </row>
    <row r="44" spans="1:17" x14ac:dyDescent="0.2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5"/>
      <c r="P44" s="25">
        <v>0</v>
      </c>
    </row>
    <row r="45" spans="1:17" x14ac:dyDescent="0.2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5">
        <v>7062130.6500000004</v>
      </c>
      <c r="P45" s="25">
        <v>8080819.6900000004</v>
      </c>
    </row>
    <row r="46" spans="1:17" x14ac:dyDescent="0.2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5">
        <v>0</v>
      </c>
      <c r="P46" s="25">
        <v>0</v>
      </c>
    </row>
    <row r="47" spans="1:17" x14ac:dyDescent="0.2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5">
        <v>0</v>
      </c>
      <c r="P47" s="25">
        <v>0</v>
      </c>
    </row>
    <row r="48" spans="1:17" x14ac:dyDescent="0.2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5">
        <v>348</v>
      </c>
      <c r="P48" s="25">
        <v>0</v>
      </c>
    </row>
    <row r="49" spans="1:16" x14ac:dyDescent="0.2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5">
        <v>0</v>
      </c>
      <c r="P49" s="25">
        <v>0</v>
      </c>
    </row>
    <row r="50" spans="1:16" x14ac:dyDescent="0.2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5">
        <v>989204.94</v>
      </c>
      <c r="P50" s="25">
        <v>1429513.9</v>
      </c>
    </row>
    <row r="51" spans="1:16" x14ac:dyDescent="0.2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5">
        <v>427671.25</v>
      </c>
      <c r="P51" s="25">
        <v>625306.49</v>
      </c>
    </row>
    <row r="52" spans="1:16" x14ac:dyDescent="0.2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5">
        <v>86591.35</v>
      </c>
      <c r="P52" s="25">
        <v>89788.59</v>
      </c>
    </row>
    <row r="53" spans="1:16" x14ac:dyDescent="0.2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5"/>
      <c r="P53" s="25"/>
    </row>
    <row r="54" spans="1:16" x14ac:dyDescent="0.2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9">
        <f>SUM(O55:O58)</f>
        <v>0</v>
      </c>
      <c r="P54" s="29">
        <f>SUM(P55:P58)</f>
        <v>0</v>
      </c>
    </row>
    <row r="55" spans="1:16" x14ac:dyDescent="0.2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5">
        <v>0</v>
      </c>
      <c r="P55" s="25">
        <v>0</v>
      </c>
    </row>
    <row r="56" spans="1:16" x14ac:dyDescent="0.2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5">
        <v>0</v>
      </c>
      <c r="P56" s="25">
        <v>0</v>
      </c>
    </row>
    <row r="57" spans="1:16" x14ac:dyDescent="0.2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5">
        <v>0</v>
      </c>
      <c r="P57" s="25">
        <v>0</v>
      </c>
    </row>
    <row r="58" spans="1:16" x14ac:dyDescent="0.2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5">
        <v>0</v>
      </c>
      <c r="P58" s="25">
        <v>0</v>
      </c>
    </row>
    <row r="59" spans="1:16" x14ac:dyDescent="0.2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5"/>
      <c r="P59" s="25"/>
    </row>
    <row r="60" spans="1:16" x14ac:dyDescent="0.2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9">
        <f>SUM(O61:O62)</f>
        <v>0</v>
      </c>
      <c r="P60" s="29">
        <f>SUM(P61:P62)</f>
        <v>0</v>
      </c>
    </row>
    <row r="61" spans="1:16" x14ac:dyDescent="0.2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5">
        <v>0</v>
      </c>
      <c r="P61" s="25">
        <v>0</v>
      </c>
    </row>
    <row r="62" spans="1:16" x14ac:dyDescent="0.2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5">
        <v>0</v>
      </c>
      <c r="P62" s="25">
        <v>0</v>
      </c>
    </row>
    <row r="63" spans="1:16" x14ac:dyDescent="0.2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5">
        <v>0</v>
      </c>
      <c r="P63" s="25"/>
    </row>
    <row r="64" spans="1:16" x14ac:dyDescent="0.2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5"/>
      <c r="P64" s="25"/>
    </row>
    <row r="65" spans="1:16" x14ac:dyDescent="0.2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9">
        <f>O66+O72</f>
        <v>812480175.93999994</v>
      </c>
      <c r="P65" s="29">
        <f>P66+P72</f>
        <v>748311410.28999996</v>
      </c>
    </row>
    <row r="66" spans="1:16" x14ac:dyDescent="0.2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9">
        <f>SUM(O67:O70)</f>
        <v>812330575.93999994</v>
      </c>
      <c r="P66" s="29">
        <f>SUM(P67:P69)</f>
        <v>747878891.28999996</v>
      </c>
    </row>
    <row r="67" spans="1:16" x14ac:dyDescent="0.2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5">
        <v>442155664.13999999</v>
      </c>
      <c r="P67" s="25">
        <v>382907807.31</v>
      </c>
    </row>
    <row r="68" spans="1:16" x14ac:dyDescent="0.2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5">
        <v>301240168.64999998</v>
      </c>
      <c r="P68" s="25">
        <v>278412730.83999997</v>
      </c>
    </row>
    <row r="69" spans="1:16" x14ac:dyDescent="0.2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5">
        <v>67725892.75</v>
      </c>
      <c r="P69" s="25">
        <v>86558353.140000001</v>
      </c>
    </row>
    <row r="70" spans="1:16" x14ac:dyDescent="0.2">
      <c r="A70" s="20">
        <v>4214</v>
      </c>
      <c r="B70" s="21" t="s">
        <v>396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5">
        <v>1208850.3999999999</v>
      </c>
      <c r="P70" s="25"/>
    </row>
    <row r="71" spans="1:16" x14ac:dyDescent="0.2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5"/>
      <c r="P71" s="25"/>
    </row>
    <row r="72" spans="1:16" x14ac:dyDescent="0.2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9">
        <f>SUM(O73:O78)</f>
        <v>149600</v>
      </c>
      <c r="P72" s="29">
        <f>SUM(P73:P78)</f>
        <v>432519</v>
      </c>
    </row>
    <row r="73" spans="1:16" x14ac:dyDescent="0.2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5">
        <v>0</v>
      </c>
      <c r="P73" s="25">
        <v>0</v>
      </c>
    </row>
    <row r="74" spans="1:16" x14ac:dyDescent="0.2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5">
        <v>0</v>
      </c>
      <c r="P74" s="25">
        <v>0</v>
      </c>
    </row>
    <row r="75" spans="1:16" x14ac:dyDescent="0.2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5">
        <v>0</v>
      </c>
      <c r="P75" s="25">
        <v>0</v>
      </c>
    </row>
    <row r="76" spans="1:16" x14ac:dyDescent="0.2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5">
        <v>149600</v>
      </c>
      <c r="P76" s="25">
        <v>432519</v>
      </c>
    </row>
    <row r="77" spans="1:16" x14ac:dyDescent="0.2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5">
        <v>0</v>
      </c>
      <c r="P77" s="25">
        <v>0</v>
      </c>
    </row>
    <row r="78" spans="1:16" x14ac:dyDescent="0.2">
      <c r="A78" s="20">
        <v>4226</v>
      </c>
      <c r="B78" s="36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5">
        <v>0</v>
      </c>
      <c r="P78" s="25">
        <v>0</v>
      </c>
    </row>
    <row r="79" spans="1:16" x14ac:dyDescent="0.2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5"/>
      <c r="P79" s="25"/>
    </row>
    <row r="80" spans="1:16" x14ac:dyDescent="0.2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29">
        <f>O81+O85+O92+O94+O97</f>
        <v>1806925.2000000002</v>
      </c>
      <c r="P80" s="29">
        <f>P81+P85+P92+P94+P97</f>
        <v>2766249.85</v>
      </c>
    </row>
    <row r="81" spans="1:16" x14ac:dyDescent="0.2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29">
        <f>SUM(O82:O83)</f>
        <v>1770788.9300000002</v>
      </c>
      <c r="P81" s="29">
        <f>SUM(P82:P83)</f>
        <v>2726249.85</v>
      </c>
    </row>
    <row r="82" spans="1:16" x14ac:dyDescent="0.2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5">
        <v>161897.84</v>
      </c>
      <c r="P82" s="25">
        <v>459601.48</v>
      </c>
    </row>
    <row r="83" spans="1:16" x14ac:dyDescent="0.2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5">
        <v>1608891.09</v>
      </c>
      <c r="P83" s="25">
        <v>2266648.37</v>
      </c>
    </row>
    <row r="84" spans="1:16" x14ac:dyDescent="0.2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5"/>
      <c r="P84" s="25"/>
    </row>
    <row r="85" spans="1:16" x14ac:dyDescent="0.2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9"/>
      <c r="P85" s="29">
        <f>SUM(P86:P90)</f>
        <v>0</v>
      </c>
    </row>
    <row r="86" spans="1:16" x14ac:dyDescent="0.2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5">
        <v>0</v>
      </c>
      <c r="P86" s="25">
        <v>0</v>
      </c>
    </row>
    <row r="87" spans="1:16" x14ac:dyDescent="0.2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5">
        <v>0</v>
      </c>
      <c r="P87" s="25">
        <v>0</v>
      </c>
    </row>
    <row r="88" spans="1:16" x14ac:dyDescent="0.2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5">
        <v>0</v>
      </c>
      <c r="P88" s="25">
        <v>0</v>
      </c>
    </row>
    <row r="89" spans="1:16" x14ac:dyDescent="0.2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5">
        <v>0</v>
      </c>
      <c r="P89" s="25">
        <v>0</v>
      </c>
    </row>
    <row r="90" spans="1:16" x14ac:dyDescent="0.2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5">
        <v>0</v>
      </c>
      <c r="P90" s="25">
        <v>0</v>
      </c>
    </row>
    <row r="91" spans="1:16" x14ac:dyDescent="0.2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5"/>
      <c r="P91" s="25"/>
    </row>
    <row r="92" spans="1:16" x14ac:dyDescent="0.2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9">
        <v>0</v>
      </c>
      <c r="P92" s="29">
        <v>0</v>
      </c>
    </row>
    <row r="93" spans="1:16" x14ac:dyDescent="0.2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0"/>
      <c r="P93" s="30"/>
    </row>
    <row r="94" spans="1:16" x14ac:dyDescent="0.2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29">
        <v>0</v>
      </c>
      <c r="P94" s="29">
        <f>P95</f>
        <v>0</v>
      </c>
    </row>
    <row r="95" spans="1:16" x14ac:dyDescent="0.2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5">
        <v>0</v>
      </c>
      <c r="P95" s="25">
        <v>0</v>
      </c>
    </row>
    <row r="96" spans="1:16" x14ac:dyDescent="0.2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5"/>
      <c r="P96" s="25"/>
    </row>
    <row r="97" spans="1:16" x14ac:dyDescent="0.2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29">
        <f>SUM(O98:O104)</f>
        <v>36136.269999999997</v>
      </c>
      <c r="P97" s="29">
        <f>SUM(P98:P104)</f>
        <v>40000</v>
      </c>
    </row>
    <row r="98" spans="1:16" x14ac:dyDescent="0.2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5">
        <v>0</v>
      </c>
      <c r="P98" s="25">
        <v>0</v>
      </c>
    </row>
    <row r="99" spans="1:16" x14ac:dyDescent="0.2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5">
        <v>36136.269999999997</v>
      </c>
      <c r="P99" s="25">
        <v>0</v>
      </c>
    </row>
    <row r="100" spans="1:16" x14ac:dyDescent="0.2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5">
        <v>0</v>
      </c>
      <c r="P100" s="25">
        <v>0</v>
      </c>
    </row>
    <row r="101" spans="1:16" x14ac:dyDescent="0.2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5">
        <v>0</v>
      </c>
      <c r="P101" s="25">
        <v>0</v>
      </c>
    </row>
    <row r="102" spans="1:16" x14ac:dyDescent="0.2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5">
        <v>0</v>
      </c>
      <c r="P102" s="25">
        <v>0</v>
      </c>
    </row>
    <row r="103" spans="1:16" x14ac:dyDescent="0.2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5">
        <v>0</v>
      </c>
      <c r="P103" s="25">
        <v>0</v>
      </c>
    </row>
    <row r="104" spans="1:16" x14ac:dyDescent="0.2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5"/>
      <c r="P104" s="25">
        <v>40000</v>
      </c>
    </row>
    <row r="105" spans="1:16" x14ac:dyDescent="0.2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5"/>
      <c r="P105" s="25"/>
    </row>
    <row r="106" spans="1:16" x14ac:dyDescent="0.2">
      <c r="A106" s="28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29">
        <f>O9+O65+O80</f>
        <v>1073882515.27</v>
      </c>
      <c r="P106" s="29">
        <f>P9+P65+P80</f>
        <v>1000184537.29</v>
      </c>
    </row>
    <row r="107" spans="1:16" x14ac:dyDescent="0.2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5"/>
      <c r="P107" s="25"/>
    </row>
    <row r="108" spans="1:16" x14ac:dyDescent="0.2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5"/>
      <c r="P108" s="25"/>
    </row>
    <row r="109" spans="1:16" x14ac:dyDescent="0.2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29">
        <f>O110+O118+O129</f>
        <v>655252469.25999999</v>
      </c>
      <c r="P109" s="29">
        <f>P110+P118+P129</f>
        <v>649999306.34000003</v>
      </c>
    </row>
    <row r="110" spans="1:16" x14ac:dyDescent="0.2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9">
        <f>SUM(O111:O116)</f>
        <v>431858935.56</v>
      </c>
      <c r="P110" s="29">
        <f>SUM(P111:P116)</f>
        <v>417955041.31</v>
      </c>
    </row>
    <row r="111" spans="1:16" x14ac:dyDescent="0.2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5">
        <v>249091928.69</v>
      </c>
      <c r="P111" s="25">
        <v>237764836.69</v>
      </c>
    </row>
    <row r="112" spans="1:16" x14ac:dyDescent="0.2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5">
        <v>60280766.950000003</v>
      </c>
      <c r="P112" s="25">
        <v>64000014.780000001</v>
      </c>
    </row>
    <row r="113" spans="1:16" x14ac:dyDescent="0.2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5">
        <v>22469680.370000001</v>
      </c>
      <c r="P113" s="25">
        <v>12726265.359999999</v>
      </c>
    </row>
    <row r="114" spans="1:16" x14ac:dyDescent="0.2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5">
        <v>26709490.870000001</v>
      </c>
      <c r="P114" s="25">
        <v>24986963.52</v>
      </c>
    </row>
    <row r="115" spans="1:16" x14ac:dyDescent="0.2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5">
        <v>73307068.680000007</v>
      </c>
      <c r="P115" s="25">
        <v>78476960.959999993</v>
      </c>
    </row>
    <row r="116" spans="1:16" x14ac:dyDescent="0.2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5">
        <v>0</v>
      </c>
      <c r="P116" s="25">
        <v>0</v>
      </c>
    </row>
    <row r="117" spans="1:16" x14ac:dyDescent="0.2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5"/>
      <c r="P117" s="25"/>
    </row>
    <row r="118" spans="1:16" x14ac:dyDescent="0.2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9">
        <f>SUM(O119:O127)</f>
        <v>56526549.280000001</v>
      </c>
      <c r="P118" s="29">
        <f>SUM(P119:P127)</f>
        <v>41063418.220000006</v>
      </c>
    </row>
    <row r="119" spans="1:16" x14ac:dyDescent="0.2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5">
        <v>7270396.4800000004</v>
      </c>
      <c r="P119" s="25">
        <v>6231833.4100000001</v>
      </c>
    </row>
    <row r="120" spans="1:16" x14ac:dyDescent="0.2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5">
        <v>2477068.2999999998</v>
      </c>
      <c r="P120" s="25">
        <v>2581011.9</v>
      </c>
    </row>
    <row r="121" spans="1:16" x14ac:dyDescent="0.2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5">
        <v>0</v>
      </c>
      <c r="P121" s="25">
        <v>0</v>
      </c>
    </row>
    <row r="122" spans="1:16" x14ac:dyDescent="0.2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5">
        <v>13867484.890000001</v>
      </c>
      <c r="P122" s="25">
        <v>5890210.8799999999</v>
      </c>
    </row>
    <row r="123" spans="1:16" x14ac:dyDescent="0.2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5">
        <v>3693906</v>
      </c>
      <c r="P123" s="25">
        <v>282799.48</v>
      </c>
    </row>
    <row r="124" spans="1:16" x14ac:dyDescent="0.2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5">
        <v>20670533.780000001</v>
      </c>
      <c r="P124" s="25">
        <v>21185361.530000001</v>
      </c>
    </row>
    <row r="125" spans="1:16" x14ac:dyDescent="0.2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5">
        <v>6417330.7599999998</v>
      </c>
      <c r="P125" s="25">
        <v>3351113.42</v>
      </c>
    </row>
    <row r="126" spans="1:16" x14ac:dyDescent="0.2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5">
        <v>0</v>
      </c>
      <c r="P126" s="25">
        <v>396508</v>
      </c>
    </row>
    <row r="127" spans="1:16" x14ac:dyDescent="0.2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5">
        <v>2129829.0699999998</v>
      </c>
      <c r="P127" s="25">
        <v>1144579.6000000001</v>
      </c>
    </row>
    <row r="128" spans="1:16" x14ac:dyDescent="0.2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5"/>
      <c r="P128" s="25"/>
    </row>
    <row r="129" spans="1:16" x14ac:dyDescent="0.2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29">
        <f>SUM(O130:O138)</f>
        <v>166866984.42000002</v>
      </c>
      <c r="P129" s="29">
        <f>SUM(P130:P138)</f>
        <v>190980846.81</v>
      </c>
    </row>
    <row r="130" spans="1:16" x14ac:dyDescent="0.2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5">
        <v>57717456.82</v>
      </c>
      <c r="P130" s="25">
        <v>124488765.26000001</v>
      </c>
    </row>
    <row r="131" spans="1:16" x14ac:dyDescent="0.2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5">
        <v>2735690.82</v>
      </c>
      <c r="P131" s="25">
        <v>2173787.5</v>
      </c>
    </row>
    <row r="132" spans="1:16" x14ac:dyDescent="0.2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5">
        <v>18168626.789999999</v>
      </c>
      <c r="P132" s="25">
        <v>11782848.92</v>
      </c>
    </row>
    <row r="133" spans="1:16" x14ac:dyDescent="0.2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5">
        <v>1522274.59</v>
      </c>
      <c r="P133" s="25">
        <v>3990349.19</v>
      </c>
    </row>
    <row r="134" spans="1:16" x14ac:dyDescent="0.2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5">
        <v>8571388.8800000008</v>
      </c>
      <c r="P134" s="25">
        <v>3832890.42</v>
      </c>
    </row>
    <row r="135" spans="1:16" x14ac:dyDescent="0.2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5">
        <v>3554957.25</v>
      </c>
      <c r="P135" s="25">
        <v>1741714.81</v>
      </c>
    </row>
    <row r="136" spans="1:16" x14ac:dyDescent="0.2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5">
        <v>350881.11</v>
      </c>
      <c r="P136" s="25">
        <v>414136.18</v>
      </c>
    </row>
    <row r="137" spans="1:16" x14ac:dyDescent="0.2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5">
        <v>4751713.75</v>
      </c>
      <c r="P137" s="25">
        <v>1185293.3799999999</v>
      </c>
    </row>
    <row r="138" spans="1:16" x14ac:dyDescent="0.2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5">
        <v>69493994.409999996</v>
      </c>
      <c r="P138" s="25">
        <v>41371061.149999999</v>
      </c>
    </row>
    <row r="139" spans="1:16" x14ac:dyDescent="0.2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5"/>
      <c r="P139" s="25"/>
    </row>
    <row r="140" spans="1:16" x14ac:dyDescent="0.2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29">
        <f>O141+O145+O149+O153+O159+O164+O168+O171+O178</f>
        <v>52797966.420000002</v>
      </c>
      <c r="P140" s="29">
        <f>P141+P145+P149+P153+P159+P164+P168+P171+P178</f>
        <v>47336232.020000003</v>
      </c>
    </row>
    <row r="141" spans="1:16" x14ac:dyDescent="0.2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29">
        <f>SUM(O142:O143)</f>
        <v>51034434.920000002</v>
      </c>
      <c r="P141" s="29">
        <f>SUM(P142:P143)</f>
        <v>45724038.630000003</v>
      </c>
    </row>
    <row r="142" spans="1:16" x14ac:dyDescent="0.2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5">
        <v>0</v>
      </c>
      <c r="P142" s="25">
        <v>0</v>
      </c>
    </row>
    <row r="143" spans="1:16" x14ac:dyDescent="0.2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5">
        <v>51034434.920000002</v>
      </c>
      <c r="P143" s="25">
        <v>45724038.630000003</v>
      </c>
    </row>
    <row r="144" spans="1:16" x14ac:dyDescent="0.2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5"/>
      <c r="P144" s="25"/>
    </row>
    <row r="145" spans="1:16" x14ac:dyDescent="0.2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29">
        <f>SUM(O146:O147)</f>
        <v>0</v>
      </c>
      <c r="P145" s="29">
        <f>SUM(P146:P147)</f>
        <v>0</v>
      </c>
    </row>
    <row r="146" spans="1:16" x14ac:dyDescent="0.2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5">
        <v>0</v>
      </c>
      <c r="P146" s="25">
        <v>0</v>
      </c>
    </row>
    <row r="147" spans="1:16" x14ac:dyDescent="0.2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5">
        <v>0</v>
      </c>
      <c r="P147" s="25">
        <v>0</v>
      </c>
    </row>
    <row r="148" spans="1:16" x14ac:dyDescent="0.2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5"/>
      <c r="P148" s="25"/>
    </row>
    <row r="149" spans="1:16" x14ac:dyDescent="0.2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29">
        <f>SUM(O150:O151)</f>
        <v>0</v>
      </c>
      <c r="P149" s="29">
        <f>SUM(P150:P151)</f>
        <v>0</v>
      </c>
    </row>
    <row r="150" spans="1:16" x14ac:dyDescent="0.2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5">
        <v>0</v>
      </c>
      <c r="P150" s="25">
        <v>0</v>
      </c>
    </row>
    <row r="151" spans="1:16" x14ac:dyDescent="0.2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5">
        <v>0</v>
      </c>
      <c r="P151" s="25">
        <v>0</v>
      </c>
    </row>
    <row r="152" spans="1:16" x14ac:dyDescent="0.2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5"/>
      <c r="P152" s="25"/>
    </row>
    <row r="153" spans="1:16" x14ac:dyDescent="0.2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29">
        <f>SUM(O154:O157)</f>
        <v>1334699.6000000001</v>
      </c>
      <c r="P153" s="29">
        <f>SUM(P154:P157)</f>
        <v>1107514.81</v>
      </c>
    </row>
    <row r="154" spans="1:16" x14ac:dyDescent="0.2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5">
        <v>1334699.6000000001</v>
      </c>
      <c r="P154" s="25">
        <v>1077514.81</v>
      </c>
    </row>
    <row r="155" spans="1:16" x14ac:dyDescent="0.2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5">
        <v>0</v>
      </c>
      <c r="P155" s="25">
        <v>0</v>
      </c>
    </row>
    <row r="156" spans="1:16" x14ac:dyDescent="0.2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5">
        <v>0</v>
      </c>
      <c r="P156" s="25">
        <v>30000</v>
      </c>
    </row>
    <row r="157" spans="1:16" x14ac:dyDescent="0.2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5">
        <v>0</v>
      </c>
      <c r="P157" s="25">
        <v>0</v>
      </c>
    </row>
    <row r="158" spans="1:16" x14ac:dyDescent="0.2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5"/>
      <c r="P158" s="25"/>
    </row>
    <row r="159" spans="1:16" x14ac:dyDescent="0.2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29">
        <f>SUM(O160:O162)</f>
        <v>428831.9</v>
      </c>
      <c r="P159" s="29">
        <f>SUM(P160:P162)</f>
        <v>504678.58</v>
      </c>
    </row>
    <row r="160" spans="1:16" x14ac:dyDescent="0.2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5">
        <v>428831.9</v>
      </c>
      <c r="P160" s="25">
        <v>504678.58</v>
      </c>
    </row>
    <row r="161" spans="1:16" x14ac:dyDescent="0.2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5">
        <v>0</v>
      </c>
      <c r="P161" s="25">
        <v>0</v>
      </c>
    </row>
    <row r="162" spans="1:16" x14ac:dyDescent="0.2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5">
        <v>0</v>
      </c>
      <c r="P162" s="25">
        <v>0</v>
      </c>
    </row>
    <row r="163" spans="1:16" x14ac:dyDescent="0.2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5"/>
      <c r="P163" s="25"/>
    </row>
    <row r="164" spans="1:16" x14ac:dyDescent="0.2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29">
        <f>SUM(O165:O166)</f>
        <v>0</v>
      </c>
      <c r="P164" s="29">
        <f>SUM(P165:P166)</f>
        <v>0</v>
      </c>
    </row>
    <row r="165" spans="1:16" x14ac:dyDescent="0.2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5">
        <v>0</v>
      </c>
      <c r="P165" s="25">
        <v>0</v>
      </c>
    </row>
    <row r="166" spans="1:16" x14ac:dyDescent="0.2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5">
        <v>0</v>
      </c>
      <c r="P166" s="25">
        <v>0</v>
      </c>
    </row>
    <row r="167" spans="1:16" x14ac:dyDescent="0.2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5"/>
      <c r="P167" s="25"/>
    </row>
    <row r="168" spans="1:16" x14ac:dyDescent="0.2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29">
        <f>O169</f>
        <v>0</v>
      </c>
      <c r="P168" s="29">
        <f>P169</f>
        <v>0</v>
      </c>
    </row>
    <row r="169" spans="1:16" x14ac:dyDescent="0.2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5">
        <v>0</v>
      </c>
      <c r="P169" s="25">
        <v>0</v>
      </c>
    </row>
    <row r="170" spans="1:16" x14ac:dyDescent="0.2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5"/>
      <c r="P170" s="25"/>
    </row>
    <row r="171" spans="1:16" x14ac:dyDescent="0.2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9">
        <f>SUM(O172:O176)</f>
        <v>0</v>
      </c>
      <c r="P171" s="29">
        <f>SUM(P172:P176)</f>
        <v>0</v>
      </c>
    </row>
    <row r="172" spans="1:16" x14ac:dyDescent="0.2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5">
        <v>0</v>
      </c>
      <c r="P172" s="25">
        <v>0</v>
      </c>
    </row>
    <row r="173" spans="1:16" x14ac:dyDescent="0.2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5">
        <v>0</v>
      </c>
      <c r="P173" s="25">
        <v>0</v>
      </c>
    </row>
    <row r="174" spans="1:16" x14ac:dyDescent="0.2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5">
        <v>0</v>
      </c>
      <c r="P174" s="25">
        <v>0</v>
      </c>
    </row>
    <row r="175" spans="1:16" x14ac:dyDescent="0.2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5">
        <v>0</v>
      </c>
      <c r="P175" s="25">
        <v>0</v>
      </c>
    </row>
    <row r="176" spans="1:16" x14ac:dyDescent="0.2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5">
        <v>0</v>
      </c>
      <c r="P176" s="25">
        <v>0</v>
      </c>
    </row>
    <row r="177" spans="1:16" x14ac:dyDescent="0.2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5"/>
      <c r="P177" s="25"/>
    </row>
    <row r="178" spans="1:16" x14ac:dyDescent="0.2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29">
        <f>SUM(O179:O180)</f>
        <v>0</v>
      </c>
      <c r="P178" s="29">
        <f>SUM(P179:P180)</f>
        <v>0</v>
      </c>
    </row>
    <row r="179" spans="1:16" x14ac:dyDescent="0.2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5"/>
      <c r="P179" s="25">
        <v>0</v>
      </c>
    </row>
    <row r="180" spans="1:16" x14ac:dyDescent="0.2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5"/>
      <c r="P180" s="25">
        <v>0</v>
      </c>
    </row>
    <row r="181" spans="1:16" x14ac:dyDescent="0.2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5"/>
      <c r="P181" s="25"/>
    </row>
    <row r="182" spans="1:16" x14ac:dyDescent="0.2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29">
        <f>O183+O187+O191</f>
        <v>3341255.08</v>
      </c>
      <c r="P182" s="29">
        <f>P183+P187+P191</f>
        <v>8668403.4600000009</v>
      </c>
    </row>
    <row r="183" spans="1:16" x14ac:dyDescent="0.2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29">
        <f>SUM(O184:O185)</f>
        <v>0</v>
      </c>
      <c r="P183" s="29">
        <f>SUM(P184:P185)</f>
        <v>0</v>
      </c>
    </row>
    <row r="184" spans="1:16" x14ac:dyDescent="0.2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5">
        <v>0</v>
      </c>
      <c r="P184" s="25">
        <v>0</v>
      </c>
    </row>
    <row r="185" spans="1:16" x14ac:dyDescent="0.2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5">
        <v>0</v>
      </c>
      <c r="P185" s="25">
        <v>0</v>
      </c>
    </row>
    <row r="186" spans="1:16" x14ac:dyDescent="0.2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5"/>
      <c r="P186" s="25"/>
    </row>
    <row r="187" spans="1:16" x14ac:dyDescent="0.2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9">
        <f>SUM(O188:O189)</f>
        <v>0</v>
      </c>
      <c r="P187" s="29">
        <f>SUM(P188:P189)</f>
        <v>0</v>
      </c>
    </row>
    <row r="188" spans="1:16" x14ac:dyDescent="0.2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5">
        <v>0</v>
      </c>
      <c r="P188" s="25">
        <v>0</v>
      </c>
    </row>
    <row r="189" spans="1:16" x14ac:dyDescent="0.2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5">
        <v>0</v>
      </c>
      <c r="P189" s="25">
        <v>0</v>
      </c>
    </row>
    <row r="190" spans="1:16" x14ac:dyDescent="0.2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5"/>
      <c r="P190" s="25"/>
    </row>
    <row r="191" spans="1:16" x14ac:dyDescent="0.2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9">
        <f>SUM(O192:O193)</f>
        <v>3341255.08</v>
      </c>
      <c r="P191" s="29">
        <f>SUM(P192:P193)</f>
        <v>8668403.4600000009</v>
      </c>
    </row>
    <row r="192" spans="1:16" x14ac:dyDescent="0.2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5">
        <v>0</v>
      </c>
      <c r="P192" s="25">
        <v>0</v>
      </c>
    </row>
    <row r="193" spans="1:16" x14ac:dyDescent="0.2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5">
        <v>3341255.08</v>
      </c>
      <c r="P193" s="25">
        <v>8668403.4600000009</v>
      </c>
    </row>
    <row r="194" spans="1:16" x14ac:dyDescent="0.2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5"/>
      <c r="P194" s="25"/>
    </row>
    <row r="195" spans="1:16" x14ac:dyDescent="0.2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29">
        <f>O196+O200+O204+O208+O211</f>
        <v>70518247.719999984</v>
      </c>
      <c r="P195" s="29">
        <f>P196+P200+P204+P208+P211</f>
        <v>81164298.980000004</v>
      </c>
    </row>
    <row r="196" spans="1:16" x14ac:dyDescent="0.2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29">
        <f>SUM(O197:O198)</f>
        <v>67489980.659999996</v>
      </c>
      <c r="P196" s="29">
        <f>SUM(P197:P198)</f>
        <v>64480584.270000003</v>
      </c>
    </row>
    <row r="197" spans="1:16" x14ac:dyDescent="0.2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5">
        <v>67489980.659999996</v>
      </c>
      <c r="P197" s="25">
        <v>64480584.270000003</v>
      </c>
    </row>
    <row r="198" spans="1:16" x14ac:dyDescent="0.2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5"/>
      <c r="P198" s="25">
        <v>0</v>
      </c>
    </row>
    <row r="199" spans="1:16" x14ac:dyDescent="0.2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5"/>
      <c r="P199" s="25"/>
    </row>
    <row r="200" spans="1:16" x14ac:dyDescent="0.2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29">
        <f>SUM(O201:O202)</f>
        <v>2778912.21</v>
      </c>
      <c r="P200" s="29">
        <f>SUM(P201:P202)</f>
        <v>16584410.880000001</v>
      </c>
    </row>
    <row r="201" spans="1:16" x14ac:dyDescent="0.2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5">
        <v>2778912.21</v>
      </c>
      <c r="P201" s="25">
        <v>16584410.880000001</v>
      </c>
    </row>
    <row r="202" spans="1:16" x14ac:dyDescent="0.2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5">
        <v>0</v>
      </c>
      <c r="P202" s="25">
        <v>0</v>
      </c>
    </row>
    <row r="203" spans="1:16" x14ac:dyDescent="0.2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5"/>
      <c r="P203" s="25"/>
    </row>
    <row r="204" spans="1:16" x14ac:dyDescent="0.2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29">
        <f>SUM(O205:O206)</f>
        <v>249354.85</v>
      </c>
      <c r="P204" s="29">
        <f>SUM(P205:P206)</f>
        <v>99303.83</v>
      </c>
    </row>
    <row r="205" spans="1:16" x14ac:dyDescent="0.2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5">
        <v>249354.85</v>
      </c>
      <c r="P205" s="25">
        <v>99303.83</v>
      </c>
    </row>
    <row r="206" spans="1:16" x14ac:dyDescent="0.2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5">
        <v>0</v>
      </c>
      <c r="P206" s="25">
        <v>0</v>
      </c>
    </row>
    <row r="207" spans="1:16" x14ac:dyDescent="0.2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5"/>
      <c r="P207" s="25"/>
    </row>
    <row r="208" spans="1:16" x14ac:dyDescent="0.2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29">
        <f>O209</f>
        <v>0</v>
      </c>
      <c r="P208" s="29">
        <f>P209</f>
        <v>0</v>
      </c>
    </row>
    <row r="209" spans="1:16" x14ac:dyDescent="0.2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5">
        <v>0</v>
      </c>
      <c r="P209" s="25">
        <v>0</v>
      </c>
    </row>
    <row r="210" spans="1:16" x14ac:dyDescent="0.2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5"/>
      <c r="P210" s="25"/>
    </row>
    <row r="211" spans="1:16" x14ac:dyDescent="0.2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29">
        <f>SUM(O212:O213)</f>
        <v>0</v>
      </c>
      <c r="P211" s="29">
        <f>SUM(P212:P213)</f>
        <v>0</v>
      </c>
    </row>
    <row r="212" spans="1:16" x14ac:dyDescent="0.2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5">
        <v>0</v>
      </c>
      <c r="P212" s="25">
        <v>0</v>
      </c>
    </row>
    <row r="213" spans="1:16" x14ac:dyDescent="0.2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5">
        <v>0</v>
      </c>
      <c r="P213" s="25">
        <v>0</v>
      </c>
    </row>
    <row r="214" spans="1:16" x14ac:dyDescent="0.2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5"/>
      <c r="P214" s="25"/>
    </row>
    <row r="215" spans="1:16" x14ac:dyDescent="0.2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29">
        <f>O216+O225+O229+N236+O239+O242</f>
        <v>63111149.159999996</v>
      </c>
      <c r="P215" s="29">
        <f>P216+P225+P229+O236+P239+P242</f>
        <v>27601691.629999999</v>
      </c>
    </row>
    <row r="216" spans="1:16" x14ac:dyDescent="0.2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29">
        <f>SUM(O217:O224)</f>
        <v>0</v>
      </c>
      <c r="P216" s="29">
        <f>SUM(P217:P224)</f>
        <v>0</v>
      </c>
    </row>
    <row r="217" spans="1:16" x14ac:dyDescent="0.2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5">
        <v>0</v>
      </c>
      <c r="P217" s="25">
        <v>0</v>
      </c>
    </row>
    <row r="218" spans="1:16" x14ac:dyDescent="0.2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5">
        <v>0</v>
      </c>
      <c r="P218" s="25">
        <v>0</v>
      </c>
    </row>
    <row r="219" spans="1:16" x14ac:dyDescent="0.2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5">
        <v>0</v>
      </c>
      <c r="P219" s="25">
        <v>0</v>
      </c>
    </row>
    <row r="220" spans="1:16" x14ac:dyDescent="0.2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5">
        <v>0</v>
      </c>
      <c r="P220" s="25">
        <v>0</v>
      </c>
    </row>
    <row r="221" spans="1:16" x14ac:dyDescent="0.2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5">
        <v>0</v>
      </c>
      <c r="P221" s="25">
        <v>0</v>
      </c>
    </row>
    <row r="222" spans="1:16" x14ac:dyDescent="0.2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5">
        <v>0</v>
      </c>
      <c r="P222" s="25">
        <v>0</v>
      </c>
    </row>
    <row r="223" spans="1:16" x14ac:dyDescent="0.2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5">
        <v>0</v>
      </c>
      <c r="P223" s="25">
        <v>0</v>
      </c>
    </row>
    <row r="224" spans="1:16" x14ac:dyDescent="0.2">
      <c r="A224" s="20">
        <v>5518</v>
      </c>
      <c r="B224" s="35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5">
        <v>0</v>
      </c>
      <c r="P224" s="25">
        <v>0</v>
      </c>
    </row>
    <row r="225" spans="1:16" x14ac:dyDescent="0.2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29">
        <f>SUM(O226:O227)</f>
        <v>0</v>
      </c>
      <c r="P225" s="29">
        <f>SUM(P226:P227)</f>
        <v>0</v>
      </c>
    </row>
    <row r="226" spans="1:16" x14ac:dyDescent="0.2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5">
        <v>0</v>
      </c>
      <c r="P226" s="25">
        <v>0</v>
      </c>
    </row>
    <row r="227" spans="1:16" x14ac:dyDescent="0.2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5">
        <v>0</v>
      </c>
      <c r="P227" s="25">
        <v>0</v>
      </c>
    </row>
    <row r="228" spans="1:16" x14ac:dyDescent="0.2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5"/>
      <c r="P228" s="25"/>
    </row>
    <row r="229" spans="1:16" x14ac:dyDescent="0.2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29">
        <f>SUM(O230:O234)</f>
        <v>0</v>
      </c>
      <c r="P229" s="29">
        <f>SUM(P230:P234)</f>
        <v>0</v>
      </c>
    </row>
    <row r="230" spans="1:16" x14ac:dyDescent="0.2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5">
        <v>0</v>
      </c>
      <c r="P230" s="25">
        <v>0</v>
      </c>
    </row>
    <row r="231" spans="1:16" x14ac:dyDescent="0.2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5">
        <v>0</v>
      </c>
      <c r="P231" s="25">
        <v>0</v>
      </c>
    </row>
    <row r="232" spans="1:16" x14ac:dyDescent="0.2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5">
        <v>0</v>
      </c>
      <c r="P232" s="25">
        <v>0</v>
      </c>
    </row>
    <row r="233" spans="1:16" x14ac:dyDescent="0.2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5">
        <v>0</v>
      </c>
      <c r="P233" s="25">
        <v>0</v>
      </c>
    </row>
    <row r="234" spans="1:16" x14ac:dyDescent="0.2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5">
        <v>0</v>
      </c>
      <c r="P234" s="25">
        <v>0</v>
      </c>
    </row>
    <row r="235" spans="1:16" x14ac:dyDescent="0.2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5"/>
      <c r="P235" s="25"/>
    </row>
    <row r="236" spans="1:16" x14ac:dyDescent="0.2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29">
        <f>P237</f>
        <v>0</v>
      </c>
    </row>
    <row r="237" spans="1:16" x14ac:dyDescent="0.2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5">
        <v>0</v>
      </c>
      <c r="P237" s="25">
        <v>0</v>
      </c>
    </row>
    <row r="238" spans="1:16" x14ac:dyDescent="0.2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5"/>
      <c r="P238" s="25"/>
    </row>
    <row r="239" spans="1:16" x14ac:dyDescent="0.2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29">
        <f>O240</f>
        <v>0</v>
      </c>
      <c r="P239" s="29">
        <f>P240</f>
        <v>0</v>
      </c>
    </row>
    <row r="240" spans="1:16" x14ac:dyDescent="0.2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5">
        <v>0</v>
      </c>
      <c r="P240" s="25">
        <v>0</v>
      </c>
    </row>
    <row r="241" spans="1:16" x14ac:dyDescent="0.2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5"/>
      <c r="P241" s="25"/>
    </row>
    <row r="242" spans="1:16" x14ac:dyDescent="0.2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29">
        <f>SUM(O243:O250)</f>
        <v>63111149.159999996</v>
      </c>
      <c r="P242" s="29">
        <f>SUM(P243:P250)</f>
        <v>27601691.629999999</v>
      </c>
    </row>
    <row r="243" spans="1:16" x14ac:dyDescent="0.2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5">
        <v>63111149.159999996</v>
      </c>
      <c r="P243" s="25">
        <v>27601691.629999999</v>
      </c>
    </row>
    <row r="244" spans="1:16" x14ac:dyDescent="0.2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5">
        <v>0</v>
      </c>
      <c r="P244" s="25">
        <v>0</v>
      </c>
    </row>
    <row r="245" spans="1:16" x14ac:dyDescent="0.2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5">
        <v>0</v>
      </c>
      <c r="P245" s="25">
        <v>0</v>
      </c>
    </row>
    <row r="246" spans="1:16" x14ac:dyDescent="0.2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5">
        <v>0</v>
      </c>
      <c r="P246" s="25">
        <v>0</v>
      </c>
    </row>
    <row r="247" spans="1:16" x14ac:dyDescent="0.2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5">
        <v>0</v>
      </c>
      <c r="P247" s="25">
        <v>0</v>
      </c>
    </row>
    <row r="248" spans="1:16" x14ac:dyDescent="0.2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5">
        <v>0</v>
      </c>
      <c r="P248" s="25">
        <v>0</v>
      </c>
    </row>
    <row r="249" spans="1:16" x14ac:dyDescent="0.2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5">
        <v>0</v>
      </c>
      <c r="P249" s="25">
        <v>0</v>
      </c>
    </row>
    <row r="250" spans="1:16" x14ac:dyDescent="0.2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5">
        <v>0</v>
      </c>
      <c r="P250" s="25">
        <v>0</v>
      </c>
    </row>
    <row r="251" spans="1:16" x14ac:dyDescent="0.2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5"/>
      <c r="P251" s="25"/>
    </row>
    <row r="252" spans="1:16" x14ac:dyDescent="0.2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34">
        <f>SUM(O253:O254)</f>
        <v>3953749.62</v>
      </c>
      <c r="P252" s="34">
        <f>SUM(P253:P254)</f>
        <v>73800</v>
      </c>
    </row>
    <row r="253" spans="1:16" x14ac:dyDescent="0.2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5">
        <v>3953749.62</v>
      </c>
      <c r="P253" s="25">
        <v>0</v>
      </c>
    </row>
    <row r="254" spans="1:16" x14ac:dyDescent="0.2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5">
        <v>0</v>
      </c>
      <c r="P254" s="25">
        <v>73800</v>
      </c>
    </row>
    <row r="255" spans="1:16" x14ac:dyDescent="0.2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29">
        <f>O109+O140+O182+O195+O215+O252</f>
        <v>848974837.25999999</v>
      </c>
      <c r="P255" s="29">
        <f>P109+P140+P182+P195+P215+P252</f>
        <v>814843732.43000007</v>
      </c>
    </row>
    <row r="256" spans="1:16" x14ac:dyDescent="0.2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5"/>
      <c r="P256" s="25"/>
    </row>
    <row r="257" spans="1:16" x14ac:dyDescent="0.2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29">
        <f>O106-O255</f>
        <v>224907678.00999999</v>
      </c>
      <c r="P257" s="29">
        <f>P106-P255</f>
        <v>185340804.8599999</v>
      </c>
    </row>
    <row r="258" spans="1:16" ht="3" customHeight="1" x14ac:dyDescent="0.2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26"/>
    </row>
    <row r="263" spans="1:16" x14ac:dyDescent="0.2">
      <c r="A263" s="6"/>
      <c r="B263" s="12"/>
      <c r="C263" s="12"/>
      <c r="D263" s="14"/>
      <c r="E263" s="12"/>
      <c r="F263" s="12"/>
      <c r="H263" s="6"/>
      <c r="I263" s="6"/>
      <c r="J263" s="33"/>
      <c r="K263" s="6"/>
      <c r="L263" s="6"/>
      <c r="N263" s="12"/>
      <c r="O263" s="12"/>
      <c r="P263" s="31"/>
    </row>
    <row r="264" spans="1:16" x14ac:dyDescent="0.2">
      <c r="D264" s="13"/>
      <c r="J264" s="13"/>
      <c r="P264" s="27"/>
    </row>
    <row r="265" spans="1:16" x14ac:dyDescent="0.2">
      <c r="D265" s="13"/>
      <c r="J265" s="13"/>
      <c r="P265" s="27"/>
    </row>
    <row r="266" spans="1:16" ht="15" x14ac:dyDescent="0.25">
      <c r="B266" t="s">
        <v>385</v>
      </c>
    </row>
    <row r="270" spans="1:16" ht="33.75" x14ac:dyDescent="0.2">
      <c r="F270" s="43" t="s">
        <v>394</v>
      </c>
      <c r="G270" s="43"/>
      <c r="H270" s="43"/>
      <c r="I270" s="43"/>
      <c r="J270" s="43"/>
      <c r="K270" s="43"/>
      <c r="L270" s="43"/>
      <c r="M270" s="43"/>
      <c r="N270" s="43"/>
      <c r="O270" s="37"/>
    </row>
    <row r="271" spans="1:16" ht="33.75" x14ac:dyDescent="0.2">
      <c r="F271" s="43"/>
      <c r="G271" s="43"/>
      <c r="H271" s="43"/>
      <c r="I271" s="43"/>
      <c r="J271" s="43"/>
      <c r="K271" s="43"/>
      <c r="L271" s="43"/>
      <c r="M271" s="43"/>
      <c r="N271" s="43"/>
      <c r="O271" s="37"/>
    </row>
    <row r="272" spans="1:16" ht="33.75" x14ac:dyDescent="0.2">
      <c r="F272" s="43"/>
      <c r="G272" s="43"/>
      <c r="H272" s="43"/>
      <c r="I272" s="43"/>
      <c r="J272" s="43"/>
      <c r="K272" s="43"/>
      <c r="L272" s="43"/>
      <c r="M272" s="43"/>
      <c r="N272" s="43"/>
      <c r="O272" s="37"/>
    </row>
    <row r="273" spans="6:15" ht="33.75" x14ac:dyDescent="0.2">
      <c r="F273" s="43"/>
      <c r="G273" s="43"/>
      <c r="H273" s="43"/>
      <c r="I273" s="43"/>
      <c r="J273" s="43"/>
      <c r="K273" s="43"/>
      <c r="L273" s="43"/>
      <c r="M273" s="43"/>
      <c r="N273" s="43"/>
      <c r="O273" s="37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4" fitToHeight="0" orientation="portrait" useFirstPageNumber="1" r:id="rId1"/>
  <ignoredErrors>
    <ignoredError sqref="P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Manuel Mendez</cp:lastModifiedBy>
  <cp:lastPrinted>2018-11-08T17:09:29Z</cp:lastPrinted>
  <dcterms:created xsi:type="dcterms:W3CDTF">2010-12-03T18:40:30Z</dcterms:created>
  <dcterms:modified xsi:type="dcterms:W3CDTF">2018-11-08T17:09:46Z</dcterms:modified>
</cp:coreProperties>
</file>